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STACSD\Company-Files\Chris\Accounting\Budgets\"/>
    </mc:Choice>
  </mc:AlternateContent>
  <xr:revisionPtr revIDLastSave="0" documentId="13_ncr:1_{9621735C-C1EB-4364-8995-860C5BC62B22}" xr6:coauthVersionLast="47" xr6:coauthVersionMax="47" xr10:uidLastSave="{00000000-0000-0000-0000-000000000000}"/>
  <bookViews>
    <workbookView xWindow="-120" yWindow="-120" windowWidth="29040" windowHeight="15720" xr2:uid="{44072ADE-D1A5-4311-9644-7CCC27F0AC96}"/>
  </bookViews>
  <sheets>
    <sheet name="7-20-22" sheetId="22" r:id="rId1"/>
    <sheet name="6-15-22" sheetId="21" r:id="rId2"/>
    <sheet name="1-26-22" sheetId="20" r:id="rId3"/>
    <sheet name="7-21-21" sheetId="19" r:id="rId4"/>
    <sheet name="6-16-21" sheetId="18" r:id="rId5"/>
  </sheets>
  <externalReferences>
    <externalReference r:id="rId6"/>
  </externalReference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'1-26-22'!$A:$F,'1-26-22'!$3:$3</definedName>
    <definedName name="_xlnm.Print_Titles" localSheetId="1">'6-15-22'!$A:$F,'6-15-22'!$1:$1</definedName>
    <definedName name="_xlnm.Print_Titles" localSheetId="4">'6-16-21'!$A:$E,'6-16-21'!$4:$4</definedName>
    <definedName name="_xlnm.Print_Titles" localSheetId="0">'7-20-22'!$A:$F,'7-20-22'!$1:$1</definedName>
    <definedName name="_xlnm.Print_Titles" localSheetId="3">'7-21-21'!$A:$E,'7-21-21'!$2:$2</definedName>
    <definedName name="QB_COLUMN_59200" localSheetId="2" hidden="1">'1-26-22'!$G$3</definedName>
    <definedName name="QB_COLUMN_59200" localSheetId="1" hidden="1">'6-15-22'!$G$1</definedName>
    <definedName name="QB_COLUMN_59200" localSheetId="4" hidden="1">'6-16-21'!$F$4</definedName>
    <definedName name="QB_COLUMN_59200" localSheetId="0" hidden="1">'7-20-22'!$G$1</definedName>
    <definedName name="QB_COLUMN_59200" localSheetId="3" hidden="1">'7-21-21'!$F$2</definedName>
    <definedName name="QB_COLUMN_63620" localSheetId="2" hidden="1">'1-26-22'!#REF!</definedName>
    <definedName name="QB_COLUMN_63620" localSheetId="1" hidden="1">'6-15-22'!$I$1</definedName>
    <definedName name="QB_COLUMN_63620" localSheetId="4" hidden="1">'6-16-21'!#REF!</definedName>
    <definedName name="QB_COLUMN_63620" localSheetId="0" hidden="1">'7-20-22'!$I$1</definedName>
    <definedName name="QB_COLUMN_63620" localSheetId="3" hidden="1">'7-21-21'!$J$2</definedName>
    <definedName name="QB_COLUMN_64430" localSheetId="2" hidden="1">'1-26-22'!#REF!</definedName>
    <definedName name="QB_COLUMN_64430" localSheetId="1" hidden="1">'6-15-22'!#REF!</definedName>
    <definedName name="QB_COLUMN_64430" localSheetId="4" hidden="1">'6-16-21'!#REF!</definedName>
    <definedName name="QB_COLUMN_64430" localSheetId="0" hidden="1">'7-20-22'!#REF!</definedName>
    <definedName name="QB_COLUMN_64430" localSheetId="3" hidden="1">'7-21-21'!#REF!</definedName>
    <definedName name="QB_COLUMN_76210" localSheetId="2" hidden="1">'1-26-22'!$I$3</definedName>
    <definedName name="QB_COLUMN_76210" localSheetId="1" hidden="1">'6-15-22'!$H$1</definedName>
    <definedName name="QB_COLUMN_76210" localSheetId="4" hidden="1">'6-16-21'!$H$4</definedName>
    <definedName name="QB_COLUMN_76210" localSheetId="0" hidden="1">'7-20-22'!$H$1</definedName>
    <definedName name="QB_COLUMN_76210" localSheetId="3" hidden="1">'7-21-21'!$H$2</definedName>
    <definedName name="QB_DATA_0" localSheetId="2" hidden="1">'1-26-22'!$7:$7,'1-26-22'!$10:$10,'1-26-22'!#REF!,'1-26-22'!$15:$15,'1-26-22'!$16:$16,'1-26-22'!#REF!,'1-26-22'!$18:$18,'1-26-22'!$19:$19,'1-26-22'!$20:$20,'1-26-22'!$21:$21,'1-26-22'!$22:$22,'1-26-22'!$23:$23,'1-26-22'!$24:$24,'1-26-22'!$25:$25,'1-26-22'!$28:$28,'1-26-22'!$29:$29</definedName>
    <definedName name="QB_DATA_0" localSheetId="1" hidden="1">'6-15-22'!$5:$5,'6-15-22'!$8:$8,'6-15-22'!$10:$10,'6-15-22'!$14:$14,'6-15-22'!#REF!,'6-15-22'!$15:$15,'6-15-22'!#REF!,'6-15-22'!$17:$17,'6-15-22'!$18:$18,'6-15-22'!$19:$19,'6-15-22'!$20:$20,'6-15-22'!$21:$21,'6-15-22'!$22:$22,'6-15-22'!$23:$23,'6-15-22'!$24:$24,'6-15-22'!$27:$27</definedName>
    <definedName name="QB_DATA_0" localSheetId="4" hidden="1">'6-16-21'!#REF!,'6-16-21'!$8:$8,'6-16-21'!$11:$11,'6-16-21'!$13:$13,'6-16-21'!$17:$17,'6-16-21'!$18:$18,'6-16-21'!$20:$20,'6-16-21'!$21:$21,'6-16-21'!$22:$22,'6-16-21'!$23:$23,'6-16-21'!$24:$24,'6-16-21'!$25:$25,'6-16-21'!$26:$26,'6-16-21'!$27:$27,'6-16-21'!$28:$28,'6-16-21'!$31:$31</definedName>
    <definedName name="QB_DATA_0" localSheetId="0" hidden="1">'7-20-22'!$5:$5,'7-20-22'!$8:$8,'7-20-22'!$10:$10,'7-20-22'!$14:$14,'7-20-22'!#REF!,'7-20-22'!$15:$15,'7-20-22'!#REF!,'7-20-22'!$17:$17,'7-20-22'!$18:$18,'7-20-22'!$19:$19,'7-20-22'!$20:$20,'7-20-22'!$21:$21,'7-20-22'!$22:$22,'7-20-22'!$23:$23,'7-20-22'!$24:$24,'7-20-22'!$27:$27</definedName>
    <definedName name="QB_DATA_0" localSheetId="3" hidden="1">'7-21-21'!#REF!,'7-21-21'!$6:$6,'7-21-21'!$9:$9,'7-21-21'!$11:$11,'7-21-21'!$15:$15,'7-21-21'!$16:$16,'7-21-21'!$18:$18,'7-21-21'!$19:$19,'7-21-21'!$20:$20,'7-21-21'!$21:$21,'7-21-21'!$22:$22,'7-21-21'!$23:$23,'7-21-21'!$24:$24,'7-21-21'!$25:$25,'7-21-21'!$26:$26,'7-21-21'!$29:$29</definedName>
    <definedName name="QB_DATA_1" localSheetId="2" hidden="1">'1-26-22'!$30:$30,'1-26-22'!$31:$31,'1-26-22'!$32:$32,'1-26-22'!$33:$33,'1-26-22'!$34:$34,'1-26-22'!$35:$35,'1-26-22'!$37:$37,'1-26-22'!$39:$39,'1-26-22'!$40:$40,'1-26-22'!$41:$41,'1-26-22'!$42:$42,'1-26-22'!$43:$43,'1-26-22'!$44:$44,'1-26-22'!$45:$45,'1-26-22'!$48:$48,'1-26-22'!$49:$49</definedName>
    <definedName name="QB_DATA_1" localSheetId="1" hidden="1">'6-15-22'!$28:$28,'6-15-22'!$29:$29,'6-15-22'!$30:$30,'6-15-22'!$31:$31,'6-15-22'!$32:$32,'6-15-22'!$33:$33,'6-15-22'!$34:$34,'6-15-22'!$36:$36,'6-15-22'!$38:$38,'6-15-22'!$39:$39,'6-15-22'!$40:$40,'6-15-22'!$41:$41,'6-15-22'!$42:$42,'6-15-22'!$43:$43,'6-15-22'!$44:$44,'6-15-22'!$47:$47</definedName>
    <definedName name="QB_DATA_1" localSheetId="4" hidden="1">'6-16-21'!$32:$32,'6-16-21'!$33:$33,'6-16-21'!$34:$34,'6-16-21'!$35:$35,'6-16-21'!$36:$36,'6-16-21'!$37:$37,'6-16-21'!$38:$38,'6-16-21'!$40:$40,'6-16-21'!$42:$42,'6-16-21'!$43:$43,'6-16-21'!$44:$44,'6-16-21'!$45:$45,'6-16-21'!$46:$46,'6-16-21'!$47:$47,'6-16-21'!$48:$48,'6-16-21'!$51:$51</definedName>
    <definedName name="QB_DATA_1" localSheetId="0" hidden="1">'7-20-22'!$28:$28,'7-20-22'!$29:$29,'7-20-22'!$30:$30,'7-20-22'!$31:$31,'7-20-22'!$32:$32,'7-20-22'!$33:$33,'7-20-22'!$34:$34,'7-20-22'!$36:$36,'7-20-22'!$38:$38,'7-20-22'!$39:$39,'7-20-22'!$40:$40,'7-20-22'!$41:$41,'7-20-22'!$42:$42,'7-20-22'!$43:$43,'7-20-22'!$44:$44,'7-20-22'!$47:$47</definedName>
    <definedName name="QB_DATA_1" localSheetId="3" hidden="1">'7-21-21'!$30:$30,'7-21-21'!$31:$31,'7-21-21'!$32:$32,'7-21-21'!$33:$33,'7-21-21'!$34:$34,'7-21-21'!$35:$35,'7-21-21'!$36:$36,'7-21-21'!$38:$38,'7-21-21'!$40:$40,'7-21-21'!$41:$41,'7-21-21'!$42:$42,'7-21-21'!$43:$43,'7-21-21'!$44:$44,'7-21-21'!$45:$45,'7-21-21'!$46:$46,'7-21-21'!$49:$49</definedName>
    <definedName name="QB_DATA_2" localSheetId="2" hidden="1">'1-26-22'!$50:$50,'1-26-22'!$51:$51,'1-26-22'!$53:$53,'1-26-22'!$54:$54,'1-26-22'!$55:$55,'1-26-22'!$56:$56,'1-26-22'!$58:$58,'1-26-22'!$59:$59,'1-26-22'!$62:$62,'1-26-22'!$63:$63,'1-26-22'!$64:$64,'1-26-22'!$67:$67,'1-26-22'!$68:$68,'1-26-22'!$69:$69,'1-26-22'!$70:$70,'1-26-22'!$71:$71</definedName>
    <definedName name="QB_DATA_2" localSheetId="1" hidden="1">'6-15-22'!$48:$48,'6-15-22'!$49:$49,'6-15-22'!$50:$50,'6-15-22'!$52:$52,'6-15-22'!$53:$53,'6-15-22'!$54:$54,'6-15-22'!$55:$55,'6-15-22'!$57:$57,'6-15-22'!$58:$58,'6-15-22'!$61:$61,'6-15-22'!$62:$62,'6-15-22'!$63:$63,'6-15-22'!$66:$66,'6-15-22'!$67:$67,'6-15-22'!$68:$68,'6-15-22'!$69:$69</definedName>
    <definedName name="QB_DATA_2" localSheetId="4" hidden="1">'6-16-21'!$52:$52,'6-16-21'!$53:$53,'6-16-21'!$54:$54,'6-16-21'!$55:$55,'6-16-21'!$57:$57,'6-16-21'!$58:$58,'6-16-21'!$59:$59,'6-16-21'!$60:$60,'6-16-21'!$62:$62,'6-16-21'!$63:$63,'6-16-21'!$66:$66,'6-16-21'!$67:$67,'6-16-21'!$68:$68,'6-16-21'!$71:$71,'6-16-21'!$72:$72,'6-16-21'!$73:$73</definedName>
    <definedName name="QB_DATA_2" localSheetId="0" hidden="1">'7-20-22'!$48:$48,'7-20-22'!$49:$49,'7-20-22'!$50:$50,'7-20-22'!$52:$52,'7-20-22'!$53:$53,'7-20-22'!$54:$54,'7-20-22'!$55:$55,'7-20-22'!$57:$57,'7-20-22'!$58:$58,'7-20-22'!$61:$61,'7-20-22'!$62:$62,'7-20-22'!$63:$63,'7-20-22'!$66:$66,'7-20-22'!$67:$67,'7-20-22'!$68:$68,'7-20-22'!$69:$69</definedName>
    <definedName name="QB_DATA_2" localSheetId="3" hidden="1">'7-21-21'!$50:$50,'7-21-21'!$51:$51,'7-21-21'!$52:$52,'7-21-21'!$53:$53,'7-21-21'!$55:$55,'7-21-21'!$56:$56,'7-21-21'!$57:$57,'7-21-21'!$58:$58,'7-21-21'!$60:$60,'7-21-21'!$61:$61,'7-21-21'!$64:$64,'7-21-21'!$65:$65,'7-21-21'!$66:$66,'7-21-21'!$69:$69,'7-21-21'!$70:$70,'7-21-21'!$71:$71</definedName>
    <definedName name="QB_DATA_3" localSheetId="2" hidden="1">'1-26-22'!$72:$72,'1-26-22'!$73:$73,'1-26-22'!$76:$76,'1-26-22'!$77:$77,'1-26-22'!$78:$78,'1-26-22'!$79:$79,'1-26-22'!$80:$80,'1-26-22'!$81:$81,'1-26-22'!$83:$83,'1-26-22'!$84:$84</definedName>
    <definedName name="QB_DATA_3" localSheetId="1" hidden="1">'6-15-22'!$70:$70,'6-15-22'!$71:$71,'6-15-22'!$72:$72,'6-15-22'!$75:$75,'6-15-22'!$76:$76,'6-15-22'!$77:$77,'6-15-22'!$78:$78,'6-15-22'!$79:$79,'6-15-22'!$80:$80,'6-15-22'!$82:$82,'6-15-22'!$83:$83</definedName>
    <definedName name="QB_DATA_3" localSheetId="4" hidden="1">'6-16-21'!$74:$74,'6-16-21'!$75:$75,'6-16-21'!$76:$76,'6-16-21'!$77:$77,'6-16-21'!$78:$78,'6-16-21'!$81:$81,'6-16-21'!$82:$82,'6-16-21'!$83:$83,'6-16-21'!$84:$84,'6-16-21'!$85:$85,'6-16-21'!$86:$86,'6-16-21'!$88:$88,'6-16-21'!$89:$89</definedName>
    <definedName name="QB_DATA_3" localSheetId="0" hidden="1">'7-20-22'!$70:$70,'7-20-22'!$71:$71,'7-20-22'!$72:$72,'7-20-22'!$75:$75,'7-20-22'!$76:$76,'7-20-22'!$77:$77,'7-20-22'!$78:$78,'7-20-22'!$79:$79,'7-20-22'!$80:$80,'7-20-22'!$82:$82,'7-20-22'!$83:$83</definedName>
    <definedName name="QB_DATA_3" localSheetId="3" hidden="1">'7-21-21'!$72:$72,'7-21-21'!$73:$73,'7-21-21'!$74:$74,'7-21-21'!$75:$75,'7-21-21'!$76:$76,'7-21-21'!$79:$79,'7-21-21'!$80:$80,'7-21-21'!$81:$81,'7-21-21'!$82:$82,'7-21-21'!$83:$83,'7-21-21'!$84:$84,'7-21-21'!$86:$86,'7-21-21'!$87:$87</definedName>
    <definedName name="QB_FORMULA_0" localSheetId="2" hidden="1">'1-26-22'!#REF!,'1-26-22'!#REF!,'1-26-22'!$G$8,'1-26-22'!$I$8,'1-26-22'!#REF!,'1-26-22'!#REF!,'1-26-22'!#REF!,'1-26-22'!#REF!,'1-26-22'!$G$11,'1-26-22'!$I$11,'1-26-22'!#REF!,'1-26-22'!#REF!,'1-26-22'!#REF!,'1-26-22'!#REF!,'1-26-22'!$G$12,'1-26-22'!$I$12</definedName>
    <definedName name="QB_FORMULA_0" localSheetId="1" hidden="1">'6-15-22'!$I$5,'6-15-22'!#REF!,'6-15-22'!$G$6,'6-15-22'!$H$6,'6-15-22'!$I$6,'6-15-22'!#REF!,'6-15-22'!$I$8,'6-15-22'!#REF!,'6-15-22'!$G$9,'6-15-22'!$H$9,'6-15-22'!$I$9,'6-15-22'!#REF!,'6-15-22'!$I$10,'6-15-22'!#REF!,'6-15-22'!$G$11,'6-15-22'!$H$11</definedName>
    <definedName name="QB_FORMULA_0" localSheetId="4" hidden="1">'6-16-21'!#REF!,'6-16-21'!#REF!,'6-16-21'!#REF!,'6-16-21'!#REF!,'6-16-21'!$F$9,'6-16-21'!$H$9,'6-16-21'!#REF!,'6-16-21'!#REF!,'6-16-21'!#REF!,'6-16-21'!#REF!,'6-16-21'!$F$12,'6-16-21'!$H$12,'6-16-21'!#REF!,'6-16-21'!#REF!,'6-16-21'!#REF!,'6-16-21'!#REF!</definedName>
    <definedName name="QB_FORMULA_0" localSheetId="0" hidden="1">'7-20-22'!$I$5,'7-20-22'!#REF!,'7-20-22'!$G$6,'7-20-22'!$H$6,'7-20-22'!$I$6,'7-20-22'!#REF!,'7-20-22'!$I$8,'7-20-22'!#REF!,'7-20-22'!$G$9,'7-20-22'!$H$9,'7-20-22'!$I$9,'7-20-22'!#REF!,'7-20-22'!$I$10,'7-20-22'!#REF!,'7-20-22'!$G$11,'7-20-22'!$H$11</definedName>
    <definedName name="QB_FORMULA_0" localSheetId="3" hidden="1">'7-21-21'!#REF!,'7-21-21'!#REF!,'7-21-21'!$J$6,'7-21-21'!#REF!,'7-21-21'!$F$7,'7-21-21'!$H$7,'7-21-21'!$J$7,'7-21-21'!#REF!,'7-21-21'!$J$9,'7-21-21'!#REF!,'7-21-21'!$F$10,'7-21-21'!$H$10,'7-21-21'!$J$10,'7-21-21'!#REF!,'7-21-21'!$J$11,'7-21-21'!#REF!</definedName>
    <definedName name="QB_FORMULA_1" localSheetId="2" hidden="1">'1-26-22'!#REF!,'1-26-22'!#REF!,'1-26-22'!$G$13,'1-26-22'!$I$13,'1-26-22'!#REF!,'1-26-22'!#REF!,'1-26-22'!#REF!,'1-26-22'!#REF!,'1-26-22'!#REF!,'1-26-22'!#REF!,'1-26-22'!#REF!,'1-26-22'!#REF!,'1-26-22'!#REF!,'1-26-22'!#REF!,'1-26-22'!#REF!,'1-26-22'!#REF!</definedName>
    <definedName name="QB_FORMULA_1" localSheetId="1" hidden="1">'6-15-22'!$I$11,'6-15-22'!#REF!,'6-15-22'!$G$12,'6-15-22'!$H$12,'6-15-22'!$I$12,'6-15-22'!#REF!,'6-15-22'!$I$14,'6-15-22'!#REF!,'6-15-22'!#REF!,'6-15-22'!#REF!,'6-15-22'!$I$15,'6-15-22'!#REF!,'6-15-22'!#REF!,'6-15-22'!#REF!,'6-15-22'!$I$17,'6-15-22'!#REF!</definedName>
    <definedName name="QB_FORMULA_1" localSheetId="4" hidden="1">'6-16-21'!$F$14,'6-16-21'!$H$14,'6-16-21'!#REF!,'6-16-21'!#REF!,'6-16-21'!$F$15,'6-16-21'!$H$15,'6-16-21'!#REF!,'6-16-21'!#REF!,'6-16-21'!#REF!,'6-16-21'!#REF!,'6-16-21'!#REF!,'6-16-21'!#REF!,'6-16-21'!#REF!,'6-16-21'!#REF!,'6-16-21'!#REF!,'6-16-21'!#REF!</definedName>
    <definedName name="QB_FORMULA_1" localSheetId="0" hidden="1">'7-20-22'!$I$11,'7-20-22'!#REF!,'7-20-22'!$G$12,'7-20-22'!$H$12,'7-20-22'!$I$12,'7-20-22'!#REF!,'7-20-22'!$I$14,'7-20-22'!#REF!,'7-20-22'!#REF!,'7-20-22'!#REF!,'7-20-22'!$I$15,'7-20-22'!#REF!,'7-20-22'!#REF!,'7-20-22'!#REF!,'7-20-22'!$I$17,'7-20-22'!#REF!</definedName>
    <definedName name="QB_FORMULA_1" localSheetId="3" hidden="1">'7-21-21'!$F$12,'7-21-21'!$H$12,'7-21-21'!$J$12,'7-21-21'!#REF!,'7-21-21'!$F$13,'7-21-21'!$H$13,'7-21-21'!$J$13,'7-21-21'!#REF!,'7-21-21'!$J$15,'7-21-21'!#REF!,'7-21-21'!$J$16,'7-21-21'!#REF!,'7-21-21'!$J$18,'7-21-21'!#REF!,'7-21-21'!$J$19,'7-21-21'!#REF!</definedName>
    <definedName name="QB_FORMULA_10" localSheetId="2" hidden="1">'1-26-22'!$G$85,'1-26-22'!$I$85,'1-26-22'!#REF!,'1-26-22'!#REF!,'1-26-22'!$G$86,'1-26-22'!$I$86,'1-26-22'!#REF!,'1-26-22'!#REF!,'1-26-22'!#REF!,'1-26-22'!#REF!,'1-26-22'!#REF!,'1-26-22'!#REF!</definedName>
    <definedName name="QB_FORMULA_10" localSheetId="1" hidden="1">'6-15-22'!$I$82,'6-15-22'!#REF!,'6-15-22'!$I$83,'6-15-22'!#REF!,'6-15-22'!$G$84,'6-15-22'!$H$84,'6-15-22'!$I$84,'6-15-22'!#REF!,'6-15-22'!$G$85,'6-15-22'!$H$85,'6-15-22'!$I$85,'6-15-22'!#REF!,'6-15-22'!$G$86,'6-15-22'!$H$86,'6-15-22'!$I$86,'6-15-22'!#REF!</definedName>
    <definedName name="QB_FORMULA_10" localSheetId="4" hidden="1">'6-16-21'!#REF!,'6-16-21'!#REF!,'6-16-21'!$F$91,'6-16-21'!$H$91,'6-16-21'!#REF!,'6-16-21'!#REF!,'6-16-21'!#REF!,'6-16-21'!#REF!,'6-16-21'!#REF!,'6-16-21'!#REF!</definedName>
    <definedName name="QB_FORMULA_10" localSheetId="0" hidden="1">'7-20-22'!$I$82,'7-20-22'!#REF!,'7-20-22'!$I$83,'7-20-22'!#REF!,'7-20-22'!$G$84,'7-20-22'!$H$84,'7-20-22'!$I$84,'7-20-22'!#REF!,'7-20-22'!$G$85,'7-20-22'!$H$85,'7-20-22'!$I$85,'7-20-22'!#REF!,'7-20-22'!$G$86,'7-20-22'!$H$86,'7-20-22'!$I$86,'7-20-22'!#REF!</definedName>
    <definedName name="QB_FORMULA_10" localSheetId="3" hidden="1">'7-21-21'!$J$87,'7-21-21'!#REF!,'7-21-21'!$F$88,'7-21-21'!$H$88,'7-21-21'!$J$88,'7-21-21'!#REF!,'7-21-21'!$F$89,'7-21-21'!$H$89,'7-21-21'!$J$89,'7-21-21'!#REF!,'7-21-21'!#REF!,'7-21-21'!#REF!,'7-21-21'!#REF!,'7-21-21'!#REF!</definedName>
    <definedName name="QB_FORMULA_2" localSheetId="2" hidden="1">'1-26-22'!#REF!,'1-26-22'!#REF!,'1-26-22'!#REF!,'1-26-22'!#REF!,'1-26-22'!#REF!,'1-26-22'!#REF!,'1-26-22'!#REF!,'1-26-22'!#REF!,'1-26-22'!#REF!,'1-26-22'!#REF!,'1-26-22'!#REF!,'1-26-22'!#REF!,'1-26-22'!$G$26,'1-26-22'!$I$26,'1-26-22'!#REF!,'1-26-22'!#REF!</definedName>
    <definedName name="QB_FORMULA_2" localSheetId="1" hidden="1">'6-15-22'!$I$18,'6-15-22'!#REF!,'6-15-22'!$I$19,'6-15-22'!#REF!,'6-15-22'!$I$20,'6-15-22'!#REF!,'6-15-22'!$I$21,'6-15-22'!#REF!,'6-15-22'!$I$22,'6-15-22'!#REF!,'6-15-22'!$I$23,'6-15-22'!#REF!,'6-15-22'!$I$24,'6-15-22'!#REF!,'6-15-22'!$G$25,'6-15-22'!$H$25</definedName>
    <definedName name="QB_FORMULA_2" localSheetId="4" hidden="1">'6-16-21'!#REF!,'6-16-21'!#REF!,'6-16-21'!#REF!,'6-16-21'!#REF!,'6-16-21'!#REF!,'6-16-21'!#REF!,'6-16-21'!#REF!,'6-16-21'!#REF!,'6-16-21'!#REF!,'6-16-21'!#REF!,'6-16-21'!#REF!,'6-16-21'!#REF!,'6-16-21'!#REF!,'6-16-21'!#REF!,'6-16-21'!$F$29,'6-16-21'!$H$29</definedName>
    <definedName name="QB_FORMULA_2" localSheetId="0" hidden="1">'7-20-22'!$I$18,'7-20-22'!#REF!,'7-20-22'!$I$19,'7-20-22'!#REF!,'7-20-22'!$I$20,'7-20-22'!#REF!,'7-20-22'!$I$21,'7-20-22'!#REF!,'7-20-22'!$I$22,'7-20-22'!#REF!,'7-20-22'!$I$23,'7-20-22'!#REF!,'7-20-22'!$I$24,'7-20-22'!#REF!,'7-20-22'!$G$25,'7-20-22'!$H$25</definedName>
    <definedName name="QB_FORMULA_2" localSheetId="3" hidden="1">'7-21-21'!$J$20,'7-21-21'!#REF!,'7-21-21'!$J$21,'7-21-21'!#REF!,'7-21-21'!$J$22,'7-21-21'!#REF!,'7-21-21'!$J$23,'7-21-21'!#REF!,'7-21-21'!$J$24,'7-21-21'!#REF!,'7-21-21'!$J$25,'7-21-21'!#REF!,'7-21-21'!$J$26,'7-21-21'!#REF!,'7-21-21'!$F$27,'7-21-21'!$H$27</definedName>
    <definedName name="QB_FORMULA_3" localSheetId="2" hidden="1">'1-26-22'!#REF!,'1-26-22'!#REF!,'1-26-22'!#REF!,'1-26-22'!#REF!,'1-26-22'!#REF!,'1-26-22'!#REF!,'1-26-22'!#REF!,'1-26-22'!#REF!,'1-26-22'!#REF!,'1-26-22'!#REF!,'1-26-22'!#REF!,'1-26-22'!#REF!,'1-26-22'!#REF!,'1-26-22'!#REF!,'1-26-22'!#REF!,'1-26-22'!#REF!</definedName>
    <definedName name="QB_FORMULA_3" localSheetId="1" hidden="1">'6-15-22'!$I$25,'6-15-22'!#REF!,'6-15-22'!$I$27,'6-15-22'!#REF!,'6-15-22'!$I$28,'6-15-22'!#REF!,'6-15-22'!$I$29,'6-15-22'!#REF!,'6-15-22'!$I$30,'6-15-22'!#REF!,'6-15-22'!$I$31,'6-15-22'!#REF!,'6-15-22'!$I$32,'6-15-22'!#REF!,'6-15-22'!$I$33,'6-15-22'!#REF!</definedName>
    <definedName name="QB_FORMULA_3" localSheetId="4" hidden="1">'6-16-21'!#REF!,'6-16-21'!#REF!,'6-16-21'!#REF!,'6-16-21'!#REF!,'6-16-21'!#REF!,'6-16-21'!#REF!,'6-16-21'!#REF!,'6-16-21'!#REF!,'6-16-21'!#REF!,'6-16-21'!#REF!,'6-16-21'!#REF!,'6-16-21'!#REF!,'6-16-21'!#REF!,'6-16-21'!#REF!,'6-16-21'!#REF!,'6-16-21'!#REF!</definedName>
    <definedName name="QB_FORMULA_3" localSheetId="0" hidden="1">'7-20-22'!$I$25,'7-20-22'!#REF!,'7-20-22'!$I$27,'7-20-22'!#REF!,'7-20-22'!$I$28,'7-20-22'!#REF!,'7-20-22'!$I$29,'7-20-22'!#REF!,'7-20-22'!$I$30,'7-20-22'!#REF!,'7-20-22'!$I$31,'7-20-22'!#REF!,'7-20-22'!$I$32,'7-20-22'!#REF!,'7-20-22'!$I$33,'7-20-22'!#REF!</definedName>
    <definedName name="QB_FORMULA_3" localSheetId="3" hidden="1">'7-21-21'!$J$27,'7-21-21'!#REF!,'7-21-21'!$J$29,'7-21-21'!#REF!,'7-21-21'!$J$30,'7-21-21'!#REF!,'7-21-21'!$J$31,'7-21-21'!#REF!,'7-21-21'!$J$32,'7-21-21'!#REF!,'7-21-21'!$J$33,'7-21-21'!#REF!,'7-21-21'!$J$34,'7-21-21'!#REF!,'7-21-21'!$J$35,'7-21-21'!#REF!</definedName>
    <definedName name="QB_FORMULA_4" localSheetId="2" hidden="1">'1-26-22'!$G$36,'1-26-22'!$I$36,'1-26-22'!#REF!,'1-26-22'!#REF!,'1-26-22'!#REF!,'1-26-22'!#REF!,'1-26-22'!#REF!,'1-26-22'!#REF!,'1-26-22'!#REF!,'1-26-22'!#REF!,'1-26-22'!#REF!,'1-26-22'!#REF!,'1-26-22'!#REF!,'1-26-22'!#REF!,'1-26-22'!#REF!,'1-26-22'!#REF!</definedName>
    <definedName name="QB_FORMULA_4" localSheetId="1" hidden="1">'6-15-22'!$I$34,'6-15-22'!#REF!,'6-15-22'!$G$35,'6-15-22'!$H$35,'6-15-22'!$I$35,'6-15-22'!#REF!,'6-15-22'!$I$36,'6-15-22'!#REF!,'6-15-22'!$I$38,'6-15-22'!#REF!,'6-15-22'!$I$39,'6-15-22'!#REF!,'6-15-22'!$I$40,'6-15-22'!#REF!,'6-15-22'!$I$41,'6-15-22'!#REF!</definedName>
    <definedName name="QB_FORMULA_4" localSheetId="4" hidden="1">'6-16-21'!#REF!,'6-16-21'!#REF!,'6-16-21'!$F$39,'6-16-21'!$H$39,'6-16-21'!#REF!,'6-16-21'!#REF!,'6-16-21'!#REF!,'6-16-21'!#REF!,'6-16-21'!#REF!,'6-16-21'!#REF!,'6-16-21'!#REF!,'6-16-21'!#REF!,'6-16-21'!#REF!,'6-16-21'!#REF!,'6-16-21'!#REF!,'6-16-21'!#REF!</definedName>
    <definedName name="QB_FORMULA_4" localSheetId="0" hidden="1">'7-20-22'!$I$34,'7-20-22'!#REF!,'7-20-22'!$G$35,'7-20-22'!$H$35,'7-20-22'!$I$35,'7-20-22'!#REF!,'7-20-22'!$I$36,'7-20-22'!#REF!,'7-20-22'!$I$38,'7-20-22'!#REF!,'7-20-22'!$I$39,'7-20-22'!#REF!,'7-20-22'!$I$40,'7-20-22'!#REF!,'7-20-22'!$I$41,'7-20-22'!#REF!</definedName>
    <definedName name="QB_FORMULA_4" localSheetId="3" hidden="1">'7-21-21'!$J$36,'7-21-21'!#REF!,'7-21-21'!$F$37,'7-21-21'!$H$37,'7-21-21'!$J$37,'7-21-21'!#REF!,'7-21-21'!$J$38,'7-21-21'!#REF!,'7-21-21'!$J$40,'7-21-21'!#REF!,'7-21-21'!$J$41,'7-21-21'!#REF!,'7-21-21'!$J$42,'7-21-21'!#REF!,'7-21-21'!$J$43,'7-21-21'!#REF!</definedName>
    <definedName name="QB_FORMULA_5" localSheetId="2" hidden="1">'1-26-22'!#REF!,'1-26-22'!#REF!,'1-26-22'!#REF!,'1-26-22'!#REF!,'1-26-22'!$G$46,'1-26-22'!$I$46,'1-26-22'!#REF!,'1-26-22'!#REF!,'1-26-22'!#REF!,'1-26-22'!#REF!,'1-26-22'!#REF!,'1-26-22'!#REF!,'1-26-22'!#REF!,'1-26-22'!#REF!,'1-26-22'!#REF!,'1-26-22'!#REF!</definedName>
    <definedName name="QB_FORMULA_5" localSheetId="1" hidden="1">'6-15-22'!$I$42,'6-15-22'!#REF!,'6-15-22'!$I$43,'6-15-22'!#REF!,'6-15-22'!$I$44,'6-15-22'!#REF!,'6-15-22'!$G$45,'6-15-22'!$H$45,'6-15-22'!$I$45,'6-15-22'!#REF!,'6-15-22'!$I$47,'6-15-22'!#REF!,'6-15-22'!$I$48,'6-15-22'!#REF!,'6-15-22'!$I$49,'6-15-22'!#REF!</definedName>
    <definedName name="QB_FORMULA_5" localSheetId="4" hidden="1">'6-16-21'!#REF!,'6-16-21'!#REF!,'6-16-21'!#REF!,'6-16-21'!#REF!,'6-16-21'!#REF!,'6-16-21'!#REF!,'6-16-21'!$F$49,'6-16-21'!$H$49,'6-16-21'!#REF!,'6-16-21'!#REF!,'6-16-21'!#REF!,'6-16-21'!#REF!,'6-16-21'!#REF!,'6-16-21'!#REF!,'6-16-21'!#REF!,'6-16-21'!#REF!</definedName>
    <definedName name="QB_FORMULA_5" localSheetId="0" hidden="1">'7-20-22'!$I$42,'7-20-22'!#REF!,'7-20-22'!$I$43,'7-20-22'!#REF!,'7-20-22'!$I$44,'7-20-22'!#REF!,'7-20-22'!$G$45,'7-20-22'!$H$45,'7-20-22'!$I$45,'7-20-22'!#REF!,'7-20-22'!$I$47,'7-20-22'!#REF!,'7-20-22'!$I$48,'7-20-22'!#REF!,'7-20-22'!$I$49,'7-20-22'!#REF!</definedName>
    <definedName name="QB_FORMULA_5" localSheetId="3" hidden="1">'7-21-21'!$J$44,'7-21-21'!#REF!,'7-21-21'!$J$45,'7-21-21'!#REF!,'7-21-21'!$J$46,'7-21-21'!#REF!,'7-21-21'!$F$47,'7-21-21'!$H$47,'7-21-21'!$J$47,'7-21-21'!#REF!,'7-21-21'!$J$49,'7-21-21'!#REF!,'7-21-21'!$J$50,'7-21-21'!#REF!,'7-21-21'!$J$51,'7-21-21'!#REF!</definedName>
    <definedName name="QB_FORMULA_6" localSheetId="2" hidden="1">'1-26-22'!$G$52,'1-26-22'!$I$52,'1-26-22'!#REF!,'1-26-22'!#REF!,'1-26-22'!#REF!,'1-26-22'!#REF!,'1-26-22'!#REF!,'1-26-22'!#REF!,'1-26-22'!#REF!,'1-26-22'!#REF!,'1-26-22'!#REF!,'1-26-22'!#REF!,'1-26-22'!#REF!,'1-26-22'!#REF!,'1-26-22'!#REF!,'1-26-22'!#REF!</definedName>
    <definedName name="QB_FORMULA_6" localSheetId="1" hidden="1">'6-15-22'!$I$50,'6-15-22'!#REF!,'6-15-22'!$G$51,'6-15-22'!$H$51,'6-15-22'!$I$51,'6-15-22'!#REF!,'6-15-22'!$I$52,'6-15-22'!#REF!,'6-15-22'!$I$53,'6-15-22'!#REF!,'6-15-22'!$I$54,'6-15-22'!#REF!,'6-15-22'!$I$55,'6-15-22'!#REF!,'6-15-22'!$I$57,'6-15-22'!#REF!</definedName>
    <definedName name="QB_FORMULA_6" localSheetId="4" hidden="1">'6-16-21'!#REF!,'6-16-21'!#REF!,'6-16-21'!$F$56,'6-16-21'!$H$56,'6-16-21'!#REF!,'6-16-21'!#REF!,'6-16-21'!#REF!,'6-16-21'!#REF!,'6-16-21'!#REF!,'6-16-21'!#REF!,'6-16-21'!#REF!,'6-16-21'!#REF!,'6-16-21'!#REF!,'6-16-21'!#REF!,'6-16-21'!#REF!,'6-16-21'!#REF!</definedName>
    <definedName name="QB_FORMULA_6" localSheetId="0" hidden="1">'7-20-22'!$I$50,'7-20-22'!#REF!,'7-20-22'!$G$51,'7-20-22'!$H$51,'7-20-22'!$I$51,'7-20-22'!#REF!,'7-20-22'!$I$52,'7-20-22'!#REF!,'7-20-22'!$I$53,'7-20-22'!#REF!,'7-20-22'!$I$54,'7-20-22'!#REF!,'7-20-22'!$I$55,'7-20-22'!#REF!,'7-20-22'!$I$57,'7-20-22'!#REF!</definedName>
    <definedName name="QB_FORMULA_6" localSheetId="3" hidden="1">'7-21-21'!$J$52,'7-21-21'!#REF!,'7-21-21'!$J$53,'7-21-21'!#REF!,'7-21-21'!$F$54,'7-21-21'!$H$54,'7-21-21'!$J$54,'7-21-21'!#REF!,'7-21-21'!$J$55,'7-21-21'!#REF!,'7-21-21'!$J$56,'7-21-21'!#REF!,'7-21-21'!$J$57,'7-21-21'!#REF!,'7-21-21'!$J$58,'7-21-21'!#REF!</definedName>
    <definedName name="QB_FORMULA_7" localSheetId="2" hidden="1">'1-26-22'!$G$60,'1-26-22'!$I$60,'1-26-22'!#REF!,'1-26-22'!#REF!,'1-26-22'!#REF!,'1-26-22'!#REF!,'1-26-22'!#REF!,'1-26-22'!#REF!,'1-26-22'!#REF!,'1-26-22'!#REF!,'1-26-22'!$G$65,'1-26-22'!$I$65,'1-26-22'!#REF!,'1-26-22'!#REF!,'1-26-22'!#REF!,'1-26-22'!#REF!</definedName>
    <definedName name="QB_FORMULA_7" localSheetId="1" hidden="1">'6-15-22'!$I$58,'6-15-22'!#REF!,'6-15-22'!$G$59,'6-15-22'!$H$59,'6-15-22'!$I$59,'6-15-22'!#REF!,'6-15-22'!$I$61,'6-15-22'!#REF!,'6-15-22'!$I$62,'6-15-22'!#REF!,'6-15-22'!$I$63,'6-15-22'!#REF!,'6-15-22'!$G$64,'6-15-22'!$H$64,'6-15-22'!$I$64,'6-15-22'!#REF!</definedName>
    <definedName name="QB_FORMULA_7" localSheetId="4" hidden="1">'6-16-21'!#REF!,'6-16-21'!#REF!,'6-16-21'!$F$64,'6-16-21'!$H$64,'6-16-21'!#REF!,'6-16-21'!#REF!,'6-16-21'!#REF!,'6-16-21'!#REF!,'6-16-21'!#REF!,'6-16-21'!#REF!,'6-16-21'!$F$69,'6-16-21'!$H$69,'6-16-21'!#REF!,'6-16-21'!#REF!,'6-16-21'!#REF!,'6-16-21'!#REF!</definedName>
    <definedName name="QB_FORMULA_7" localSheetId="0" hidden="1">'7-20-22'!$I$58,'7-20-22'!#REF!,'7-20-22'!$G$59,'7-20-22'!$H$59,'7-20-22'!$I$59,'7-20-22'!#REF!,'7-20-22'!$I$61,'7-20-22'!#REF!,'7-20-22'!$I$62,'7-20-22'!#REF!,'7-20-22'!$I$63,'7-20-22'!#REF!,'7-20-22'!$G$64,'7-20-22'!$H$64,'7-20-22'!$I$64,'7-20-22'!#REF!</definedName>
    <definedName name="QB_FORMULA_7" localSheetId="3" hidden="1">'7-21-21'!$J$60,'7-21-21'!#REF!,'7-21-21'!$J$61,'7-21-21'!#REF!,'7-21-21'!$F$62,'7-21-21'!$H$62,'7-21-21'!$J$62,'7-21-21'!#REF!,'7-21-21'!$J$64,'7-21-21'!#REF!,'7-21-21'!$J$65,'7-21-21'!#REF!,'7-21-21'!$F$67,'7-21-21'!$H$67,'7-21-21'!$J$67,'7-21-21'!#REF!</definedName>
    <definedName name="QB_FORMULA_8" localSheetId="2" hidden="1">'1-26-22'!#REF!,'1-26-22'!#REF!,'1-26-22'!#REF!,'1-26-22'!#REF!,'1-26-22'!#REF!,'1-26-22'!#REF!,'1-26-22'!#REF!,'1-26-22'!#REF!,'1-26-22'!$G$74,'1-26-22'!$I$74,'1-26-22'!#REF!,'1-26-22'!#REF!,'1-26-22'!#REF!,'1-26-22'!#REF!,'1-26-22'!#REF!,'1-26-22'!#REF!</definedName>
    <definedName name="QB_FORMULA_8" localSheetId="1" hidden="1">'6-15-22'!$I$67,'6-15-22'!#REF!,'6-15-22'!$I$68,'6-15-22'!#REF!,'6-15-22'!$I$69,'6-15-22'!#REF!,'6-15-22'!$I$70,'6-15-22'!#REF!,'6-15-22'!$I$71,'6-15-22'!#REF!,'6-15-22'!$I$72,'6-15-22'!#REF!,'6-15-22'!$G$73,'6-15-22'!$H$73,'6-15-22'!$I$73,'6-15-22'!#REF!</definedName>
    <definedName name="QB_FORMULA_8" localSheetId="4" hidden="1">'6-16-21'!#REF!,'6-16-21'!#REF!,'6-16-21'!#REF!,'6-16-21'!#REF!,'6-16-21'!#REF!,'6-16-21'!#REF!,'6-16-21'!#REF!,'6-16-21'!#REF!,'6-16-21'!$F$79,'6-16-21'!$H$79,'6-16-21'!#REF!,'6-16-21'!#REF!,'6-16-21'!#REF!,'6-16-21'!#REF!,'6-16-21'!#REF!,'6-16-21'!#REF!</definedName>
    <definedName name="QB_FORMULA_8" localSheetId="0" hidden="1">'7-20-22'!$I$67,'7-20-22'!#REF!,'7-20-22'!$I$68,'7-20-22'!#REF!,'7-20-22'!$I$69,'7-20-22'!#REF!,'7-20-22'!$I$70,'7-20-22'!#REF!,'7-20-22'!$I$71,'7-20-22'!#REF!,'7-20-22'!$I$72,'7-20-22'!#REF!,'7-20-22'!$G$73,'7-20-22'!$H$73,'7-20-22'!$I$73,'7-20-22'!#REF!</definedName>
    <definedName name="QB_FORMULA_8" localSheetId="3" hidden="1">'7-21-21'!$J$72,'7-21-21'!#REF!,'7-21-21'!$J$73,'7-21-21'!#REF!,'7-21-21'!$J$74,'7-21-21'!#REF!,'7-21-21'!$J$75,'7-21-21'!#REF!,'7-21-21'!$J$76,'7-21-21'!#REF!,'7-21-21'!$F$77,'7-21-21'!$H$77,'7-21-21'!$J$77,'7-21-21'!#REF!,'7-21-21'!$J$79,'7-21-21'!#REF!</definedName>
    <definedName name="QB_FORMULA_9" localSheetId="2" hidden="1">'1-26-22'!#REF!,'1-26-22'!#REF!,'1-26-22'!#REF!,'1-26-22'!#REF!,'1-26-22'!#REF!,'1-26-22'!#REF!,'1-26-22'!#REF!,'1-26-22'!#REF!,'1-26-22'!$G$82,'1-26-22'!$I$82,'1-26-22'!#REF!,'1-26-22'!#REF!,'1-26-22'!#REF!,'1-26-22'!#REF!,'1-26-22'!#REF!,'1-26-22'!#REF!</definedName>
    <definedName name="QB_FORMULA_9" localSheetId="1" hidden="1">'6-15-22'!$I$75,'6-15-22'!#REF!,'6-15-22'!$I$76,'6-15-22'!#REF!,'6-15-22'!$I$77,'6-15-22'!#REF!,'6-15-22'!$I$78,'6-15-22'!#REF!,'6-15-22'!$I$79,'6-15-22'!#REF!,'6-15-22'!$I$80,'6-15-22'!#REF!,'6-15-22'!$G$81,'6-15-22'!$H$81,'6-15-22'!$I$81,'6-15-22'!#REF!</definedName>
    <definedName name="QB_FORMULA_9" localSheetId="4" hidden="1">'6-16-21'!#REF!,'6-16-21'!#REF!,'6-16-21'!#REF!,'6-16-21'!#REF!,'6-16-21'!#REF!,'6-16-21'!#REF!,'6-16-21'!#REF!,'6-16-21'!#REF!,'6-16-21'!$F$87,'6-16-21'!$H$87,'6-16-21'!#REF!,'6-16-21'!#REF!,'6-16-21'!#REF!,'6-16-21'!#REF!,'6-16-21'!$F$90,'6-16-21'!$H$90</definedName>
    <definedName name="QB_FORMULA_9" localSheetId="0" hidden="1">'7-20-22'!$I$75,'7-20-22'!#REF!,'7-20-22'!$I$76,'7-20-22'!#REF!,'7-20-22'!$I$77,'7-20-22'!#REF!,'7-20-22'!$I$78,'7-20-22'!#REF!,'7-20-22'!$I$79,'7-20-22'!#REF!,'7-20-22'!$I$80,'7-20-22'!#REF!,'7-20-22'!$G$81,'7-20-22'!$H$81,'7-20-22'!$I$81,'7-20-22'!#REF!</definedName>
    <definedName name="QB_FORMULA_9" localSheetId="3" hidden="1">'7-21-21'!$J$80,'7-21-21'!#REF!,'7-21-21'!$J$81,'7-21-21'!#REF!,'7-21-21'!$J$82,'7-21-21'!#REF!,'7-21-21'!$J$83,'7-21-21'!#REF!,'7-21-21'!$J$84,'7-21-21'!#REF!,'7-21-21'!$F$85,'7-21-21'!$H$85,'7-21-21'!$J$85,'7-21-21'!#REF!,'7-21-21'!$J$86,'7-21-21'!#REF!</definedName>
    <definedName name="QB_ROW_103250" localSheetId="2" hidden="1">'1-26-22'!$F$34</definedName>
    <definedName name="QB_ROW_103250" localSheetId="1" hidden="1">'6-15-22'!$F$33</definedName>
    <definedName name="QB_ROW_103250" localSheetId="4" hidden="1">'6-16-21'!$E$37</definedName>
    <definedName name="QB_ROW_103250" localSheetId="0" hidden="1">'7-20-22'!$F$33</definedName>
    <definedName name="QB_ROW_103250" localSheetId="3" hidden="1">'7-21-21'!$E$35</definedName>
    <definedName name="QB_ROW_108250" localSheetId="2" hidden="1">'1-26-22'!$F$43</definedName>
    <definedName name="QB_ROW_108250" localSheetId="1" hidden="1">'6-15-22'!$F$42</definedName>
    <definedName name="QB_ROW_108250" localSheetId="4" hidden="1">'6-16-21'!$E$46</definedName>
    <definedName name="QB_ROW_108250" localSheetId="0" hidden="1">'7-20-22'!$F$42</definedName>
    <definedName name="QB_ROW_108250" localSheetId="3" hidden="1">'7-21-21'!$E$44</definedName>
    <definedName name="QB_ROW_115250" localSheetId="2" hidden="1">'1-26-22'!$F$59</definedName>
    <definedName name="QB_ROW_115250" localSheetId="1" hidden="1">'6-15-22'!$F$58</definedName>
    <definedName name="QB_ROW_115250" localSheetId="4" hidden="1">'6-16-21'!$E$63</definedName>
    <definedName name="QB_ROW_115250" localSheetId="0" hidden="1">'7-20-22'!$F$58</definedName>
    <definedName name="QB_ROW_115250" localSheetId="3" hidden="1">'7-21-21'!$E$61</definedName>
    <definedName name="QB_ROW_125250" localSheetId="2" hidden="1">'1-26-22'!$F$35</definedName>
    <definedName name="QB_ROW_125250" localSheetId="1" hidden="1">'6-15-22'!$F$34</definedName>
    <definedName name="QB_ROW_125250" localSheetId="4" hidden="1">'6-16-21'!$E$38</definedName>
    <definedName name="QB_ROW_125250" localSheetId="0" hidden="1">'7-20-22'!$F$34</definedName>
    <definedName name="QB_ROW_125250" localSheetId="3" hidden="1">'7-21-21'!$E$36</definedName>
    <definedName name="QB_ROW_129250" localSheetId="2" hidden="1">'1-26-22'!$F$44</definedName>
    <definedName name="QB_ROW_129250" localSheetId="1" hidden="1">'6-15-22'!$F$43</definedName>
    <definedName name="QB_ROW_129250" localSheetId="4" hidden="1">'6-16-21'!$E$47</definedName>
    <definedName name="QB_ROW_129250" localSheetId="0" hidden="1">'7-20-22'!$F$43</definedName>
    <definedName name="QB_ROW_129250" localSheetId="3" hidden="1">'7-21-21'!$E$45</definedName>
    <definedName name="QB_ROW_137240" localSheetId="2" hidden="1">'1-26-22'!$E$55</definedName>
    <definedName name="QB_ROW_137240" localSheetId="1" hidden="1">'6-15-22'!$E$54</definedName>
    <definedName name="QB_ROW_137240" localSheetId="4" hidden="1">'6-16-21'!$D$59</definedName>
    <definedName name="QB_ROW_137240" localSheetId="0" hidden="1">'7-20-22'!$E$54</definedName>
    <definedName name="QB_ROW_137240" localSheetId="3" hidden="1">'7-21-21'!$D$57</definedName>
    <definedName name="QB_ROW_138240" localSheetId="2" hidden="1">'1-26-22'!$E$53</definedName>
    <definedName name="QB_ROW_138240" localSheetId="1" hidden="1">'6-15-22'!$E$52</definedName>
    <definedName name="QB_ROW_138240" localSheetId="4" hidden="1">'6-16-21'!$D$57</definedName>
    <definedName name="QB_ROW_138240" localSheetId="0" hidden="1">'7-20-22'!$E$52</definedName>
    <definedName name="QB_ROW_138240" localSheetId="3" hidden="1">'7-21-21'!$D$55</definedName>
    <definedName name="QB_ROW_139250" localSheetId="2" hidden="1">'1-26-22'!$F$51</definedName>
    <definedName name="QB_ROW_139250" localSheetId="1" hidden="1">'6-15-22'!$F$50</definedName>
    <definedName name="QB_ROW_139250" localSheetId="4" hidden="1">'6-16-21'!$E$54</definedName>
    <definedName name="QB_ROW_139250" localSheetId="0" hidden="1">'7-20-22'!$F$50</definedName>
    <definedName name="QB_ROW_139250" localSheetId="3" hidden="1">'7-21-21'!$E$52</definedName>
    <definedName name="QB_ROW_140250" localSheetId="2" hidden="1">'1-26-22'!$F$71</definedName>
    <definedName name="QB_ROW_140250" localSheetId="1" hidden="1">'6-15-22'!$F$70</definedName>
    <definedName name="QB_ROW_140250" localSheetId="4" hidden="1">'6-16-21'!$E$76</definedName>
    <definedName name="QB_ROW_140250" localSheetId="0" hidden="1">'7-20-22'!$F$70</definedName>
    <definedName name="QB_ROW_140250" localSheetId="3" hidden="1">'7-21-21'!$E$74</definedName>
    <definedName name="QB_ROW_143250" localSheetId="2" hidden="1">'1-26-22'!$F$72</definedName>
    <definedName name="QB_ROW_143250" localSheetId="1" hidden="1">'6-15-22'!$F$71</definedName>
    <definedName name="QB_ROW_143250" localSheetId="4" hidden="1">'6-16-21'!$E$77</definedName>
    <definedName name="QB_ROW_143250" localSheetId="0" hidden="1">'7-20-22'!$F$71</definedName>
    <definedName name="QB_ROW_143250" localSheetId="3" hidden="1">'7-21-21'!$E$75</definedName>
    <definedName name="QB_ROW_144250" localSheetId="2" hidden="1">'1-26-22'!$F$45</definedName>
    <definedName name="QB_ROW_144250" localSheetId="1" hidden="1">'6-15-22'!$F$44</definedName>
    <definedName name="QB_ROW_144250" localSheetId="4" hidden="1">'6-16-21'!$E$48</definedName>
    <definedName name="QB_ROW_144250" localSheetId="0" hidden="1">'7-20-22'!$F$44</definedName>
    <definedName name="QB_ROW_144250" localSheetId="3" hidden="1">'7-21-21'!$E$46</definedName>
    <definedName name="QB_ROW_148250" localSheetId="2" hidden="1">'1-26-22'!$F$41</definedName>
    <definedName name="QB_ROW_148250" localSheetId="1" hidden="1">'6-15-22'!$F$40</definedName>
    <definedName name="QB_ROW_148250" localSheetId="4" hidden="1">'6-16-21'!$E$44</definedName>
    <definedName name="QB_ROW_148250" localSheetId="0" hidden="1">'7-20-22'!$F$40</definedName>
    <definedName name="QB_ROW_148250" localSheetId="3" hidden="1">'7-21-21'!$E$42</definedName>
    <definedName name="QB_ROW_151250" localSheetId="2" hidden="1">'1-26-22'!$F$69</definedName>
    <definedName name="QB_ROW_151250" localSheetId="1" hidden="1">'6-15-22'!$F$68</definedName>
    <definedName name="QB_ROW_151250" localSheetId="4" hidden="1">'6-16-21'!$E$74</definedName>
    <definedName name="QB_ROW_151250" localSheetId="0" hidden="1">'7-20-22'!$F$68</definedName>
    <definedName name="QB_ROW_151250" localSheetId="3" hidden="1">'7-21-21'!$E$72</definedName>
    <definedName name="QB_ROW_155250" localSheetId="2" hidden="1">'1-26-22'!$F$40</definedName>
    <definedName name="QB_ROW_155250" localSheetId="1" hidden="1">'6-15-22'!$F$39</definedName>
    <definedName name="QB_ROW_155250" localSheetId="4" hidden="1">'6-16-21'!$E$43</definedName>
    <definedName name="QB_ROW_155250" localSheetId="0" hidden="1">'7-20-22'!$F$39</definedName>
    <definedName name="QB_ROW_155250" localSheetId="3" hidden="1">'7-21-21'!$E$41</definedName>
    <definedName name="QB_ROW_157250" localSheetId="2" hidden="1">'1-26-22'!$F$39</definedName>
    <definedName name="QB_ROW_157250" localSheetId="1" hidden="1">'6-15-22'!$F$38</definedName>
    <definedName name="QB_ROW_157250" localSheetId="4" hidden="1">'6-16-21'!$E$42</definedName>
    <definedName name="QB_ROW_157250" localSheetId="0" hidden="1">'7-20-22'!$F$38</definedName>
    <definedName name="QB_ROW_157250" localSheetId="3" hidden="1">'7-21-21'!$E$40</definedName>
    <definedName name="QB_ROW_159250" localSheetId="2" hidden="1">'1-26-22'!$F$25</definedName>
    <definedName name="QB_ROW_159250" localSheetId="1" hidden="1">'6-15-22'!$F$24</definedName>
    <definedName name="QB_ROW_159250" localSheetId="4" hidden="1">'6-16-21'!$E$28</definedName>
    <definedName name="QB_ROW_159250" localSheetId="0" hidden="1">'7-20-22'!$F$24</definedName>
    <definedName name="QB_ROW_159250" localSheetId="3" hidden="1">'7-21-21'!$E$26</definedName>
    <definedName name="QB_ROW_160250" localSheetId="2" hidden="1">'1-26-22'!$F$24</definedName>
    <definedName name="QB_ROW_160250" localSheetId="1" hidden="1">'6-15-22'!$F$23</definedName>
    <definedName name="QB_ROW_160250" localSheetId="4" hidden="1">'6-16-21'!$E$27</definedName>
    <definedName name="QB_ROW_160250" localSheetId="0" hidden="1">'7-20-22'!$F$23</definedName>
    <definedName name="QB_ROW_160250" localSheetId="3" hidden="1">'7-21-21'!$E$25</definedName>
    <definedName name="QB_ROW_161250" localSheetId="2" hidden="1">'1-26-22'!$F$23</definedName>
    <definedName name="QB_ROW_161250" localSheetId="1" hidden="1">'6-15-22'!$F$22</definedName>
    <definedName name="QB_ROW_161250" localSheetId="4" hidden="1">'6-16-21'!$E$26</definedName>
    <definedName name="QB_ROW_161250" localSheetId="0" hidden="1">'7-20-22'!$F$22</definedName>
    <definedName name="QB_ROW_161250" localSheetId="3" hidden="1">'7-21-21'!$E$24</definedName>
    <definedName name="QB_ROW_162250" localSheetId="2" hidden="1">'1-26-22'!$F$22</definedName>
    <definedName name="QB_ROW_162250" localSheetId="1" hidden="1">'6-15-22'!$F$21</definedName>
    <definedName name="QB_ROW_162250" localSheetId="4" hidden="1">'6-16-21'!$E$25</definedName>
    <definedName name="QB_ROW_162250" localSheetId="0" hidden="1">'7-20-22'!$F$21</definedName>
    <definedName name="QB_ROW_162250" localSheetId="3" hidden="1">'7-21-21'!$E$23</definedName>
    <definedName name="QB_ROW_163250" localSheetId="2" hidden="1">'1-26-22'!$F$21</definedName>
    <definedName name="QB_ROW_163250" localSheetId="1" hidden="1">'6-15-22'!$F$20</definedName>
    <definedName name="QB_ROW_163250" localSheetId="4" hidden="1">'6-16-21'!$E$24</definedName>
    <definedName name="QB_ROW_163250" localSheetId="0" hidden="1">'7-20-22'!$F$20</definedName>
    <definedName name="QB_ROW_163250" localSheetId="3" hidden="1">'7-21-21'!$E$22</definedName>
    <definedName name="QB_ROW_164250" localSheetId="2" hidden="1">'1-26-22'!$F$20</definedName>
    <definedName name="QB_ROW_164250" localSheetId="1" hidden="1">'6-15-22'!$F$19</definedName>
    <definedName name="QB_ROW_164250" localSheetId="4" hidden="1">'6-16-21'!$E$23</definedName>
    <definedName name="QB_ROW_164250" localSheetId="0" hidden="1">'7-20-22'!$F$19</definedName>
    <definedName name="QB_ROW_164250" localSheetId="3" hidden="1">'7-21-21'!$E$21</definedName>
    <definedName name="QB_ROW_165250" localSheetId="2" hidden="1">'1-26-22'!$F$19</definedName>
    <definedName name="QB_ROW_165250" localSheetId="1" hidden="1">'6-15-22'!$F$18</definedName>
    <definedName name="QB_ROW_165250" localSheetId="4" hidden="1">'6-16-21'!$E$22</definedName>
    <definedName name="QB_ROW_165250" localSheetId="0" hidden="1">'7-20-22'!$F$18</definedName>
    <definedName name="QB_ROW_165250" localSheetId="3" hidden="1">'7-21-21'!$E$20</definedName>
    <definedName name="QB_ROW_166250" localSheetId="2" hidden="1">'1-26-22'!$F$18</definedName>
    <definedName name="QB_ROW_166250" localSheetId="1" hidden="1">'6-15-22'!$F$17</definedName>
    <definedName name="QB_ROW_166250" localSheetId="4" hidden="1">'6-16-21'!$E$21</definedName>
    <definedName name="QB_ROW_166250" localSheetId="0" hidden="1">'7-20-22'!$F$17</definedName>
    <definedName name="QB_ROW_166250" localSheetId="3" hidden="1">'7-21-21'!$E$19</definedName>
    <definedName name="QB_ROW_170250" localSheetId="4" hidden="1">'6-16-21'!$E$73</definedName>
    <definedName name="QB_ROW_170250" localSheetId="3" hidden="1">'7-21-21'!$E$71</definedName>
    <definedName name="QB_ROW_175240" localSheetId="4" hidden="1">'6-16-21'!#REF!</definedName>
    <definedName name="QB_ROW_175240" localSheetId="3" hidden="1">'7-21-21'!#REF!</definedName>
    <definedName name="QB_ROW_180240" localSheetId="1" hidden="1">'6-15-22'!#REF!</definedName>
    <definedName name="QB_ROW_180240" localSheetId="0" hidden="1">'7-20-22'!#REF!</definedName>
    <definedName name="QB_ROW_181250" localSheetId="2" hidden="1">'1-26-22'!$F$58</definedName>
    <definedName name="QB_ROW_181250" localSheetId="1" hidden="1">'6-15-22'!$F$57</definedName>
    <definedName name="QB_ROW_181250" localSheetId="4" hidden="1">'6-16-21'!$E$62</definedName>
    <definedName name="QB_ROW_181250" localSheetId="0" hidden="1">'7-20-22'!$F$57</definedName>
    <definedName name="QB_ROW_181250" localSheetId="3" hidden="1">'7-21-21'!$E$60</definedName>
    <definedName name="QB_ROW_18301" localSheetId="2" hidden="1">'1-26-22'!#REF!</definedName>
    <definedName name="QB_ROW_18301" localSheetId="1" hidden="1">'6-15-22'!$A$86</definedName>
    <definedName name="QB_ROW_18301" localSheetId="4" hidden="1">'6-16-21'!#REF!</definedName>
    <definedName name="QB_ROW_18301" localSheetId="0" hidden="1">'7-20-22'!$A$86</definedName>
    <definedName name="QB_ROW_18301" localSheetId="3" hidden="1">'7-21-21'!#REF!</definedName>
    <definedName name="QB_ROW_183250" localSheetId="2" hidden="1">'1-26-22'!#REF!</definedName>
    <definedName name="QB_ROW_183250" localSheetId="1" hidden="1">'6-15-22'!#REF!</definedName>
    <definedName name="QB_ROW_183250" localSheetId="4" hidden="1">'6-16-21'!$E$20</definedName>
    <definedName name="QB_ROW_183250" localSheetId="0" hidden="1">'7-20-22'!#REF!</definedName>
    <definedName name="QB_ROW_183250" localSheetId="3" hidden="1">'7-21-21'!$E$18</definedName>
    <definedName name="QB_ROW_185250" localSheetId="2" hidden="1">'1-26-22'!$F$29</definedName>
    <definedName name="QB_ROW_185250" localSheetId="1" hidden="1">'6-15-22'!$F$28</definedName>
    <definedName name="QB_ROW_185250" localSheetId="4" hidden="1">'6-16-21'!$E$32</definedName>
    <definedName name="QB_ROW_185250" localSheetId="0" hidden="1">'7-20-22'!$F$28</definedName>
    <definedName name="QB_ROW_185250" localSheetId="3" hidden="1">'7-21-21'!$E$30</definedName>
    <definedName name="QB_ROW_186240" localSheetId="2" hidden="1">'1-26-22'!$E$16</definedName>
    <definedName name="QB_ROW_186240" localSheetId="1" hidden="1">'6-15-22'!$E$15</definedName>
    <definedName name="QB_ROW_186240" localSheetId="4" hidden="1">'6-16-21'!$D$18</definedName>
    <definedName name="QB_ROW_186240" localSheetId="0" hidden="1">'7-20-22'!$E$15</definedName>
    <definedName name="QB_ROW_186240" localSheetId="3" hidden="1">'7-21-21'!$D$16</definedName>
    <definedName name="QB_ROW_19011" localSheetId="2" hidden="1">'1-26-22'!$B$4</definedName>
    <definedName name="QB_ROW_19011" localSheetId="1" hidden="1">'6-15-22'!$B$2</definedName>
    <definedName name="QB_ROW_19011" localSheetId="4" hidden="1">'6-16-21'!$A$5</definedName>
    <definedName name="QB_ROW_19011" localSheetId="0" hidden="1">'7-20-22'!$B$2</definedName>
    <definedName name="QB_ROW_19011" localSheetId="3" hidden="1">'7-21-21'!$A$3</definedName>
    <definedName name="QB_ROW_191240" localSheetId="2" hidden="1">'1-26-22'!$E$15</definedName>
    <definedName name="QB_ROW_191240" localSheetId="1" hidden="1">'6-15-22'!$E$14</definedName>
    <definedName name="QB_ROW_191240" localSheetId="4" hidden="1">'6-16-21'!$D$17</definedName>
    <definedName name="QB_ROW_191240" localSheetId="0" hidden="1">'7-20-22'!$E$14</definedName>
    <definedName name="QB_ROW_191240" localSheetId="3" hidden="1">'7-21-21'!$D$15</definedName>
    <definedName name="QB_ROW_192250" localSheetId="2" hidden="1">'1-26-22'!$F$28</definedName>
    <definedName name="QB_ROW_192250" localSheetId="1" hidden="1">'6-15-22'!$F$27</definedName>
    <definedName name="QB_ROW_192250" localSheetId="4" hidden="1">'6-16-21'!$E$31</definedName>
    <definedName name="QB_ROW_192250" localSheetId="0" hidden="1">'7-20-22'!$F$27</definedName>
    <definedName name="QB_ROW_192250" localSheetId="3" hidden="1">'7-21-21'!$E$29</definedName>
    <definedName name="QB_ROW_19311" localSheetId="2" hidden="1">'1-26-22'!$B$86</definedName>
    <definedName name="QB_ROW_19311" localSheetId="1" hidden="1">'6-15-22'!$B$85</definedName>
    <definedName name="QB_ROW_19311" localSheetId="4" hidden="1">'6-16-21'!$A$91</definedName>
    <definedName name="QB_ROW_19311" localSheetId="0" hidden="1">'7-20-22'!$B$85</definedName>
    <definedName name="QB_ROW_19311" localSheetId="3" hidden="1">'7-21-21'!$A$89</definedName>
    <definedName name="QB_ROW_199250" localSheetId="2" hidden="1">'1-26-22'!$F$68</definedName>
    <definedName name="QB_ROW_199250" localSheetId="1" hidden="1">'6-15-22'!$F$67</definedName>
    <definedName name="QB_ROW_199250" localSheetId="0" hidden="1">'7-20-22'!$F$67</definedName>
    <definedName name="QB_ROW_20031" localSheetId="2" hidden="1">'1-26-22'!$D$5</definedName>
    <definedName name="QB_ROW_20031" localSheetId="1" hidden="1">'6-15-22'!$D$3</definedName>
    <definedName name="QB_ROW_20031" localSheetId="4" hidden="1">'6-16-21'!$C$6</definedName>
    <definedName name="QB_ROW_20031" localSheetId="0" hidden="1">'7-20-22'!$D$3</definedName>
    <definedName name="QB_ROW_20031" localSheetId="3" hidden="1">'7-21-21'!$C$4</definedName>
    <definedName name="QB_ROW_201250" localSheetId="4" hidden="1">'6-16-21'!$E$72</definedName>
    <definedName name="QB_ROW_201250" localSheetId="3" hidden="1">'7-21-21'!$E$70</definedName>
    <definedName name="QB_ROW_202250" localSheetId="2" hidden="1">'1-26-22'!$F$67</definedName>
    <definedName name="QB_ROW_202250" localSheetId="1" hidden="1">'6-15-22'!$F$66</definedName>
    <definedName name="QB_ROW_202250" localSheetId="4" hidden="1">'6-16-21'!$E$71</definedName>
    <definedName name="QB_ROW_202250" localSheetId="0" hidden="1">'7-20-22'!$F$66</definedName>
    <definedName name="QB_ROW_202250" localSheetId="3" hidden="1">'7-21-21'!$E$69</definedName>
    <definedName name="QB_ROW_20331" localSheetId="2" hidden="1">'1-26-22'!$D$12</definedName>
    <definedName name="QB_ROW_20331" localSheetId="1" hidden="1">'6-15-22'!$D$11</definedName>
    <definedName name="QB_ROW_20331" localSheetId="4" hidden="1">'6-16-21'!$C$14</definedName>
    <definedName name="QB_ROW_20331" localSheetId="0" hidden="1">'7-20-22'!$D$11</definedName>
    <definedName name="QB_ROW_20331" localSheetId="3" hidden="1">'7-21-21'!$C$12</definedName>
    <definedName name="QB_ROW_21031" localSheetId="2" hidden="1">'1-26-22'!$D$14</definedName>
    <definedName name="QB_ROW_21031" localSheetId="1" hidden="1">'6-15-22'!$D$13</definedName>
    <definedName name="QB_ROW_21031" localSheetId="4" hidden="1">'6-16-21'!$C$16</definedName>
    <definedName name="QB_ROW_21031" localSheetId="0" hidden="1">'7-20-22'!$D$13</definedName>
    <definedName name="QB_ROW_21031" localSheetId="3" hidden="1">'7-21-21'!$C$14</definedName>
    <definedName name="QB_ROW_21331" localSheetId="2" hidden="1">'1-26-22'!$D$85</definedName>
    <definedName name="QB_ROW_21331" localSheetId="1" hidden="1">'6-15-22'!$D$84</definedName>
    <definedName name="QB_ROW_21331" localSheetId="4" hidden="1">'6-16-21'!$C$90</definedName>
    <definedName name="QB_ROW_21331" localSheetId="0" hidden="1">'7-20-22'!$D$84</definedName>
    <definedName name="QB_ROW_21331" localSheetId="3" hidden="1">'7-21-21'!$C$88</definedName>
    <definedName name="QB_ROW_22040" localSheetId="2" hidden="1">'1-26-22'!$E$6</definedName>
    <definedName name="QB_ROW_22040" localSheetId="1" hidden="1">'6-15-22'!$E$4</definedName>
    <definedName name="QB_ROW_22040" localSheetId="4" hidden="1">'6-16-21'!$D$7</definedName>
    <definedName name="QB_ROW_22040" localSheetId="0" hidden="1">'7-20-22'!$E$4</definedName>
    <definedName name="QB_ROW_22040" localSheetId="3" hidden="1">'7-21-21'!$D$5</definedName>
    <definedName name="QB_ROW_22340" localSheetId="2" hidden="1">'1-26-22'!$E$8</definedName>
    <definedName name="QB_ROW_22340" localSheetId="1" hidden="1">'6-15-22'!$E$6</definedName>
    <definedName name="QB_ROW_22340" localSheetId="4" hidden="1">'6-16-21'!$D$9</definedName>
    <definedName name="QB_ROW_22340" localSheetId="0" hidden="1">'7-20-22'!$E$6</definedName>
    <definedName name="QB_ROW_22340" localSheetId="3" hidden="1">'7-21-21'!$D$7</definedName>
    <definedName name="QB_ROW_24040" localSheetId="2" hidden="1">'1-26-22'!$E$9</definedName>
    <definedName name="QB_ROW_24040" localSheetId="1" hidden="1">'6-15-22'!$E$7</definedName>
    <definedName name="QB_ROW_24040" localSheetId="4" hidden="1">'6-16-21'!$D$10</definedName>
    <definedName name="QB_ROW_24040" localSheetId="0" hidden="1">'7-20-22'!$E$7</definedName>
    <definedName name="QB_ROW_24040" localSheetId="3" hidden="1">'7-21-21'!$D$8</definedName>
    <definedName name="QB_ROW_24340" localSheetId="2" hidden="1">'1-26-22'!$E$11</definedName>
    <definedName name="QB_ROW_24340" localSheetId="1" hidden="1">'6-15-22'!$E$9</definedName>
    <definedName name="QB_ROW_24340" localSheetId="4" hidden="1">'6-16-21'!$D$12</definedName>
    <definedName name="QB_ROW_24340" localSheetId="0" hidden="1">'7-20-22'!$E$9</definedName>
    <definedName name="QB_ROW_24340" localSheetId="3" hidden="1">'7-21-21'!$D$10</definedName>
    <definedName name="QB_ROW_25250" localSheetId="2" hidden="1">'1-26-22'!$F$10</definedName>
    <definedName name="QB_ROW_25250" localSheetId="1" hidden="1">'6-15-22'!$F$8</definedName>
    <definedName name="QB_ROW_25250" localSheetId="4" hidden="1">'6-16-21'!$E$11</definedName>
    <definedName name="QB_ROW_25250" localSheetId="0" hidden="1">'7-20-22'!$F$8</definedName>
    <definedName name="QB_ROW_25250" localSheetId="3" hidden="1">'7-21-21'!$E$9</definedName>
    <definedName name="QB_ROW_3040" localSheetId="2" hidden="1">'1-26-22'!$E$66</definedName>
    <definedName name="QB_ROW_3040" localSheetId="1" hidden="1">'6-15-22'!$E$65</definedName>
    <definedName name="QB_ROW_3040" localSheetId="4" hidden="1">'6-16-21'!$D$70</definedName>
    <definedName name="QB_ROW_3040" localSheetId="0" hidden="1">'7-20-22'!$E$65</definedName>
    <definedName name="QB_ROW_3040" localSheetId="3" hidden="1">'7-21-21'!$D$68</definedName>
    <definedName name="QB_ROW_32250" localSheetId="2" hidden="1">'1-26-22'!$F$7</definedName>
    <definedName name="QB_ROW_32250" localSheetId="1" hidden="1">'6-15-22'!$F$5</definedName>
    <definedName name="QB_ROW_32250" localSheetId="4" hidden="1">'6-16-21'!$E$8</definedName>
    <definedName name="QB_ROW_32250" localSheetId="0" hidden="1">'7-20-22'!$F$5</definedName>
    <definedName name="QB_ROW_32250" localSheetId="3" hidden="1">'7-21-21'!$E$6</definedName>
    <definedName name="QB_ROW_3340" localSheetId="2" hidden="1">'1-26-22'!$E$74</definedName>
    <definedName name="QB_ROW_3340" localSheetId="1" hidden="1">'6-15-22'!$E$73</definedName>
    <definedName name="QB_ROW_3340" localSheetId="4" hidden="1">'6-16-21'!$D$79</definedName>
    <definedName name="QB_ROW_3340" localSheetId="0" hidden="1">'7-20-22'!$E$73</definedName>
    <definedName name="QB_ROW_3340" localSheetId="3" hidden="1">'7-21-21'!$D$77</definedName>
    <definedName name="QB_ROW_37250" localSheetId="2" hidden="1">'1-26-22'!$F$30</definedName>
    <definedName name="QB_ROW_37250" localSheetId="1" hidden="1">'6-15-22'!$F$29</definedName>
    <definedName name="QB_ROW_37250" localSheetId="4" hidden="1">'6-16-21'!$E$33</definedName>
    <definedName name="QB_ROW_37250" localSheetId="0" hidden="1">'7-20-22'!$F$29</definedName>
    <definedName name="QB_ROW_37250" localSheetId="3" hidden="1">'7-21-21'!$E$31</definedName>
    <definedName name="QB_ROW_38250" localSheetId="2" hidden="1">'1-26-22'!$F$31</definedName>
    <definedName name="QB_ROW_38250" localSheetId="1" hidden="1">'6-15-22'!$F$30</definedName>
    <definedName name="QB_ROW_38250" localSheetId="4" hidden="1">'6-16-21'!$E$34</definedName>
    <definedName name="QB_ROW_38250" localSheetId="0" hidden="1">'7-20-22'!$F$30</definedName>
    <definedName name="QB_ROW_38250" localSheetId="3" hidden="1">'7-21-21'!$E$32</definedName>
    <definedName name="QB_ROW_39250" localSheetId="2" hidden="1">'1-26-22'!$F$32</definedName>
    <definedName name="QB_ROW_39250" localSheetId="1" hidden="1">'6-15-22'!$F$31</definedName>
    <definedName name="QB_ROW_39250" localSheetId="4" hidden="1">'6-16-21'!$E$35</definedName>
    <definedName name="QB_ROW_39250" localSheetId="0" hidden="1">'7-20-22'!$F$31</definedName>
    <definedName name="QB_ROW_39250" localSheetId="3" hidden="1">'7-21-21'!$E$33</definedName>
    <definedName name="QB_ROW_40250" localSheetId="2" hidden="1">'1-26-22'!$F$33</definedName>
    <definedName name="QB_ROW_40250" localSheetId="1" hidden="1">'6-15-22'!$F$32</definedName>
    <definedName name="QB_ROW_40250" localSheetId="4" hidden="1">'6-16-21'!$E$36</definedName>
    <definedName name="QB_ROW_40250" localSheetId="0" hidden="1">'7-20-22'!$F$32</definedName>
    <definedName name="QB_ROW_40250" localSheetId="3" hidden="1">'7-21-21'!$E$34</definedName>
    <definedName name="QB_ROW_41240" localSheetId="2" hidden="1">'1-26-22'!$E$37</definedName>
    <definedName name="QB_ROW_41240" localSheetId="1" hidden="1">'6-15-22'!$E$36</definedName>
    <definedName name="QB_ROW_41240" localSheetId="4" hidden="1">'6-16-21'!$D$40</definedName>
    <definedName name="QB_ROW_41240" localSheetId="0" hidden="1">'7-20-22'!$E$36</definedName>
    <definedName name="QB_ROW_41240" localSheetId="3" hidden="1">'7-21-21'!$D$38</definedName>
    <definedName name="QB_ROW_42040" localSheetId="2" hidden="1">'1-26-22'!$E$38</definedName>
    <definedName name="QB_ROW_42040" localSheetId="1" hidden="1">'6-15-22'!$E$37</definedName>
    <definedName name="QB_ROW_42040" localSheetId="4" hidden="1">'6-16-21'!$D$41</definedName>
    <definedName name="QB_ROW_42040" localSheetId="0" hidden="1">'7-20-22'!$E$37</definedName>
    <definedName name="QB_ROW_42040" localSheetId="3" hidden="1">'7-21-21'!$D$39</definedName>
    <definedName name="QB_ROW_42340" localSheetId="2" hidden="1">'1-26-22'!$E$46</definedName>
    <definedName name="QB_ROW_42340" localSheetId="1" hidden="1">'6-15-22'!$E$45</definedName>
    <definedName name="QB_ROW_42340" localSheetId="4" hidden="1">'6-16-21'!$D$49</definedName>
    <definedName name="QB_ROW_42340" localSheetId="0" hidden="1">'7-20-22'!$E$45</definedName>
    <definedName name="QB_ROW_42340" localSheetId="3" hidden="1">'7-21-21'!$D$47</definedName>
    <definedName name="QB_ROW_43250" localSheetId="2" hidden="1">'1-26-22'!$F$42</definedName>
    <definedName name="QB_ROW_43250" localSheetId="1" hidden="1">'6-15-22'!$F$41</definedName>
    <definedName name="QB_ROW_43250" localSheetId="4" hidden="1">'6-16-21'!$E$45</definedName>
    <definedName name="QB_ROW_43250" localSheetId="0" hidden="1">'7-20-22'!$F$41</definedName>
    <definedName name="QB_ROW_43250" localSheetId="3" hidden="1">'7-21-21'!$E$43</definedName>
    <definedName name="QB_ROW_49040" localSheetId="2" hidden="1">'1-26-22'!$E$47</definedName>
    <definedName name="QB_ROW_49040" localSheetId="1" hidden="1">'6-15-22'!$E$46</definedName>
    <definedName name="QB_ROW_49040" localSheetId="4" hidden="1">'6-16-21'!$D$50</definedName>
    <definedName name="QB_ROW_49040" localSheetId="0" hidden="1">'7-20-22'!$E$46</definedName>
    <definedName name="QB_ROW_49040" localSheetId="3" hidden="1">'7-21-21'!$D$48</definedName>
    <definedName name="QB_ROW_49250" localSheetId="4" hidden="1">'6-16-21'!$E$55</definedName>
    <definedName name="QB_ROW_49250" localSheetId="3" hidden="1">'7-21-21'!$E$53</definedName>
    <definedName name="QB_ROW_49340" localSheetId="2" hidden="1">'1-26-22'!$E$52</definedName>
    <definedName name="QB_ROW_49340" localSheetId="1" hidden="1">'6-15-22'!$E$51</definedName>
    <definedName name="QB_ROW_49340" localSheetId="4" hidden="1">'6-16-21'!$D$56</definedName>
    <definedName name="QB_ROW_49340" localSheetId="0" hidden="1">'7-20-22'!$E$51</definedName>
    <definedName name="QB_ROW_49340" localSheetId="3" hidden="1">'7-21-21'!$D$54</definedName>
    <definedName name="QB_ROW_50350" localSheetId="2" hidden="1">'1-26-22'!$F$48</definedName>
    <definedName name="QB_ROW_50350" localSheetId="1" hidden="1">'6-15-22'!$F$47</definedName>
    <definedName name="QB_ROW_50350" localSheetId="4" hidden="1">'6-16-21'!$E$51</definedName>
    <definedName name="QB_ROW_50350" localSheetId="0" hidden="1">'7-20-22'!$F$47</definedName>
    <definedName name="QB_ROW_50350" localSheetId="3" hidden="1">'7-21-21'!$E$49</definedName>
    <definedName name="QB_ROW_51250" localSheetId="2" hidden="1">'1-26-22'!$F$49</definedName>
    <definedName name="QB_ROW_51250" localSheetId="1" hidden="1">'6-15-22'!$F$48</definedName>
    <definedName name="QB_ROW_51250" localSheetId="4" hidden="1">'6-16-21'!$E$52</definedName>
    <definedName name="QB_ROW_51250" localSheetId="0" hidden="1">'7-20-22'!$F$48</definedName>
    <definedName name="QB_ROW_51250" localSheetId="3" hidden="1">'7-21-21'!$E$50</definedName>
    <definedName name="QB_ROW_52250" localSheetId="2" hidden="1">'1-26-22'!$F$50</definedName>
    <definedName name="QB_ROW_52250" localSheetId="1" hidden="1">'6-15-22'!$F$49</definedName>
    <definedName name="QB_ROW_52250" localSheetId="4" hidden="1">'6-16-21'!$E$53</definedName>
    <definedName name="QB_ROW_52250" localSheetId="0" hidden="1">'7-20-22'!$F$49</definedName>
    <definedName name="QB_ROW_52250" localSheetId="3" hidden="1">'7-21-21'!$E$51</definedName>
    <definedName name="QB_ROW_54040" localSheetId="2" hidden="1">'1-26-22'!$E$17</definedName>
    <definedName name="QB_ROW_54040" localSheetId="1" hidden="1">'6-15-22'!$E$16</definedName>
    <definedName name="QB_ROW_54040" localSheetId="4" hidden="1">'6-16-21'!$D$19</definedName>
    <definedName name="QB_ROW_54040" localSheetId="0" hidden="1">'7-20-22'!$E$16</definedName>
    <definedName name="QB_ROW_54040" localSheetId="3" hidden="1">'7-21-21'!$D$17</definedName>
    <definedName name="QB_ROW_54340" localSheetId="2" hidden="1">'1-26-22'!$E$26</definedName>
    <definedName name="QB_ROW_54340" localSheetId="1" hidden="1">'6-15-22'!$E$25</definedName>
    <definedName name="QB_ROW_54340" localSheetId="4" hidden="1">'6-16-21'!$D$29</definedName>
    <definedName name="QB_ROW_54340" localSheetId="0" hidden="1">'7-20-22'!$E$25</definedName>
    <definedName name="QB_ROW_54340" localSheetId="3" hidden="1">'7-21-21'!$D$27</definedName>
    <definedName name="QB_ROW_55240" localSheetId="2" hidden="1">'1-26-22'!$E$54</definedName>
    <definedName name="QB_ROW_55240" localSheetId="1" hidden="1">'6-15-22'!$E$53</definedName>
    <definedName name="QB_ROW_55240" localSheetId="4" hidden="1">'6-16-21'!$D$58</definedName>
    <definedName name="QB_ROW_55240" localSheetId="0" hidden="1">'7-20-22'!$E$53</definedName>
    <definedName name="QB_ROW_55240" localSheetId="3" hidden="1">'7-21-21'!$D$56</definedName>
    <definedName name="QB_ROW_56240" localSheetId="2" hidden="1">'1-26-22'!$E$56</definedName>
    <definedName name="QB_ROW_56240" localSheetId="1" hidden="1">'6-15-22'!$E$55</definedName>
    <definedName name="QB_ROW_56240" localSheetId="4" hidden="1">'6-16-21'!$D$60</definedName>
    <definedName name="QB_ROW_56240" localSheetId="0" hidden="1">'7-20-22'!$E$55</definedName>
    <definedName name="QB_ROW_56240" localSheetId="3" hidden="1">'7-21-21'!$D$58</definedName>
    <definedName name="QB_ROW_59250" localSheetId="2" hidden="1">'1-26-22'!$F$70</definedName>
    <definedName name="QB_ROW_59250" localSheetId="1" hidden="1">'6-15-22'!$F$69</definedName>
    <definedName name="QB_ROW_59250" localSheetId="4" hidden="1">'6-16-21'!$E$75</definedName>
    <definedName name="QB_ROW_59250" localSheetId="0" hidden="1">'7-20-22'!$F$69</definedName>
    <definedName name="QB_ROW_59250" localSheetId="3" hidden="1">'7-21-21'!$E$73</definedName>
    <definedName name="QB_ROW_60040" localSheetId="2" hidden="1">'1-26-22'!$E$57</definedName>
    <definedName name="QB_ROW_60040" localSheetId="1" hidden="1">'6-15-22'!$E$56</definedName>
    <definedName name="QB_ROW_60040" localSheetId="4" hidden="1">'6-16-21'!$D$61</definedName>
    <definedName name="QB_ROW_60040" localSheetId="0" hidden="1">'7-20-22'!$E$56</definedName>
    <definedName name="QB_ROW_60040" localSheetId="3" hidden="1">'7-21-21'!$D$59</definedName>
    <definedName name="QB_ROW_60340" localSheetId="2" hidden="1">'1-26-22'!$E$60</definedName>
    <definedName name="QB_ROW_60340" localSheetId="1" hidden="1">'6-15-22'!$E$59</definedName>
    <definedName name="QB_ROW_60340" localSheetId="4" hidden="1">'6-16-21'!$D$64</definedName>
    <definedName name="QB_ROW_60340" localSheetId="0" hidden="1">'7-20-22'!$E$59</definedName>
    <definedName name="QB_ROW_60340" localSheetId="3" hidden="1">'7-21-21'!$D$62</definedName>
    <definedName name="QB_ROW_61250" localSheetId="2" hidden="1">'1-26-22'!$F$81</definedName>
    <definedName name="QB_ROW_61250" localSheetId="1" hidden="1">'6-15-22'!$F$80</definedName>
    <definedName name="QB_ROW_61250" localSheetId="4" hidden="1">'6-16-21'!$E$86</definedName>
    <definedName name="QB_ROW_61250" localSheetId="0" hidden="1">'7-20-22'!$F$80</definedName>
    <definedName name="QB_ROW_61250" localSheetId="3" hidden="1">'7-21-21'!$E$84</definedName>
    <definedName name="QB_ROW_62250" localSheetId="2" hidden="1">'1-26-22'!$F$62</definedName>
    <definedName name="QB_ROW_62250" localSheetId="1" hidden="1">'6-15-22'!$F$61</definedName>
    <definedName name="QB_ROW_62250" localSheetId="4" hidden="1">'6-16-21'!$E$66</definedName>
    <definedName name="QB_ROW_62250" localSheetId="0" hidden="1">'7-20-22'!$F$61</definedName>
    <definedName name="QB_ROW_62250" localSheetId="3" hidden="1">'7-21-21'!$E$64</definedName>
    <definedName name="QB_ROW_63250" localSheetId="2" hidden="1">'1-26-22'!$F$63</definedName>
    <definedName name="QB_ROW_63250" localSheetId="1" hidden="1">'6-15-22'!$F$62</definedName>
    <definedName name="QB_ROW_63250" localSheetId="4" hidden="1">'6-16-21'!$E$67</definedName>
    <definedName name="QB_ROW_63250" localSheetId="0" hidden="1">'7-20-22'!$F$62</definedName>
    <definedName name="QB_ROW_63250" localSheetId="3" hidden="1">'7-21-21'!$E$65</definedName>
    <definedName name="QB_ROW_67250" localSheetId="2" hidden="1">'1-26-22'!$F$76</definedName>
    <definedName name="QB_ROW_67250" localSheetId="1" hidden="1">'6-15-22'!$F$75</definedName>
    <definedName name="QB_ROW_67250" localSheetId="4" hidden="1">'6-16-21'!$E$81</definedName>
    <definedName name="QB_ROW_67250" localSheetId="0" hidden="1">'7-20-22'!$F$75</definedName>
    <definedName name="QB_ROW_67250" localSheetId="3" hidden="1">'7-21-21'!$E$79</definedName>
    <definedName name="QB_ROW_68250" localSheetId="2" hidden="1">'1-26-22'!$F$77</definedName>
    <definedName name="QB_ROW_68250" localSheetId="1" hidden="1">'6-15-22'!$F$76</definedName>
    <definedName name="QB_ROW_68250" localSheetId="4" hidden="1">'6-16-21'!$E$82</definedName>
    <definedName name="QB_ROW_68250" localSheetId="0" hidden="1">'7-20-22'!$F$76</definedName>
    <definedName name="QB_ROW_68250" localSheetId="3" hidden="1">'7-21-21'!$E$80</definedName>
    <definedName name="QB_ROW_69250" localSheetId="2" hidden="1">'1-26-22'!$F$80</definedName>
    <definedName name="QB_ROW_69250" localSheetId="1" hidden="1">'6-15-22'!$F$79</definedName>
    <definedName name="QB_ROW_69250" localSheetId="4" hidden="1">'6-16-21'!$E$85</definedName>
    <definedName name="QB_ROW_69250" localSheetId="0" hidden="1">'7-20-22'!$F$79</definedName>
    <definedName name="QB_ROW_69250" localSheetId="3" hidden="1">'7-21-21'!$E$83</definedName>
    <definedName name="QB_ROW_70250" localSheetId="2" hidden="1">'1-26-22'!$F$78</definedName>
    <definedName name="QB_ROW_70250" localSheetId="1" hidden="1">'6-15-22'!$F$77</definedName>
    <definedName name="QB_ROW_70250" localSheetId="4" hidden="1">'6-16-21'!$E$83</definedName>
    <definedName name="QB_ROW_70250" localSheetId="0" hidden="1">'7-20-22'!$F$77</definedName>
    <definedName name="QB_ROW_70250" localSheetId="3" hidden="1">'7-21-21'!$E$81</definedName>
    <definedName name="QB_ROW_71250" localSheetId="2" hidden="1">'1-26-22'!$F$79</definedName>
    <definedName name="QB_ROW_71250" localSheetId="1" hidden="1">'6-15-22'!$F$78</definedName>
    <definedName name="QB_ROW_71250" localSheetId="4" hidden="1">'6-16-21'!$E$84</definedName>
    <definedName name="QB_ROW_71250" localSheetId="0" hidden="1">'7-20-22'!$F$78</definedName>
    <definedName name="QB_ROW_71250" localSheetId="3" hidden="1">'7-21-21'!$E$82</definedName>
    <definedName name="QB_ROW_72250" localSheetId="2" hidden="1">'1-26-22'!$F$73</definedName>
    <definedName name="QB_ROW_72250" localSheetId="1" hidden="1">'6-15-22'!$F$72</definedName>
    <definedName name="QB_ROW_72250" localSheetId="4" hidden="1">'6-16-21'!$E$78</definedName>
    <definedName name="QB_ROW_72250" localSheetId="0" hidden="1">'7-20-22'!$F$72</definedName>
    <definedName name="QB_ROW_72250" localSheetId="3" hidden="1">'7-21-21'!$E$76</definedName>
    <definedName name="QB_ROW_74240" localSheetId="2" hidden="1">'1-26-22'!$E$83</definedName>
    <definedName name="QB_ROW_74240" localSheetId="1" hidden="1">'6-15-22'!$E$82</definedName>
    <definedName name="QB_ROW_74240" localSheetId="4" hidden="1">'6-16-21'!$D$88</definedName>
    <definedName name="QB_ROW_74240" localSheetId="0" hidden="1">'7-20-22'!$E$82</definedName>
    <definedName name="QB_ROW_74240" localSheetId="3" hidden="1">'7-21-21'!$D$86</definedName>
    <definedName name="QB_ROW_76240" localSheetId="2" hidden="1">'1-26-22'!$E$84</definedName>
    <definedName name="QB_ROW_76240" localSheetId="1" hidden="1">'6-15-22'!$E$83</definedName>
    <definedName name="QB_ROW_76240" localSheetId="4" hidden="1">'6-16-21'!$D$89</definedName>
    <definedName name="QB_ROW_76240" localSheetId="0" hidden="1">'7-20-22'!$E$83</definedName>
    <definedName name="QB_ROW_76240" localSheetId="3" hidden="1">'7-21-21'!$D$87</definedName>
    <definedName name="QB_ROW_86321" localSheetId="2" hidden="1">'1-26-22'!$C$13</definedName>
    <definedName name="QB_ROW_86321" localSheetId="1" hidden="1">'6-15-22'!$C$12</definedName>
    <definedName name="QB_ROW_86321" localSheetId="4" hidden="1">'6-16-21'!$B$15</definedName>
    <definedName name="QB_ROW_86321" localSheetId="0" hidden="1">'7-20-22'!$C$12</definedName>
    <definedName name="QB_ROW_86321" localSheetId="3" hidden="1">'7-21-21'!$B$13</definedName>
    <definedName name="QB_ROW_90240" localSheetId="2" hidden="1">'1-26-22'!#REF!</definedName>
    <definedName name="QB_ROW_90240" localSheetId="1" hidden="1">'6-15-22'!$E$10</definedName>
    <definedName name="QB_ROW_90240" localSheetId="4" hidden="1">'6-16-21'!$D$13</definedName>
    <definedName name="QB_ROW_90240" localSheetId="0" hidden="1">'7-20-22'!$E$10</definedName>
    <definedName name="QB_ROW_90240" localSheetId="3" hidden="1">'7-21-21'!$D$11</definedName>
    <definedName name="QB_ROW_94040" localSheetId="2" hidden="1">'1-26-22'!$E$27</definedName>
    <definedName name="QB_ROW_94040" localSheetId="1" hidden="1">'6-15-22'!$E$26</definedName>
    <definedName name="QB_ROW_94040" localSheetId="4" hidden="1">'6-16-21'!$D$30</definedName>
    <definedName name="QB_ROW_94040" localSheetId="0" hidden="1">'7-20-22'!$E$26</definedName>
    <definedName name="QB_ROW_94040" localSheetId="3" hidden="1">'7-21-21'!$D$28</definedName>
    <definedName name="QB_ROW_94340" localSheetId="2" hidden="1">'1-26-22'!$E$36</definedName>
    <definedName name="QB_ROW_94340" localSheetId="1" hidden="1">'6-15-22'!$E$35</definedName>
    <definedName name="QB_ROW_94340" localSheetId="4" hidden="1">'6-16-21'!$D$39</definedName>
    <definedName name="QB_ROW_94340" localSheetId="0" hidden="1">'7-20-22'!$E$35</definedName>
    <definedName name="QB_ROW_94340" localSheetId="3" hidden="1">'7-21-21'!$D$37</definedName>
    <definedName name="QB_ROW_98040" localSheetId="2" hidden="1">'1-26-22'!$E$61</definedName>
    <definedName name="QB_ROW_98040" localSheetId="1" hidden="1">'6-15-22'!$E$60</definedName>
    <definedName name="QB_ROW_98040" localSheetId="4" hidden="1">'6-16-21'!$D$65</definedName>
    <definedName name="QB_ROW_98040" localSheetId="0" hidden="1">'7-20-22'!$E$60</definedName>
    <definedName name="QB_ROW_98040" localSheetId="3" hidden="1">'7-21-21'!$D$63</definedName>
    <definedName name="QB_ROW_98250" localSheetId="2" hidden="1">'1-26-22'!$F$64</definedName>
    <definedName name="QB_ROW_98250" localSheetId="1" hidden="1">'6-15-22'!$F$63</definedName>
    <definedName name="QB_ROW_98250" localSheetId="4" hidden="1">'6-16-21'!$E$68</definedName>
    <definedName name="QB_ROW_98250" localSheetId="0" hidden="1">'7-20-22'!$F$63</definedName>
    <definedName name="QB_ROW_98250" localSheetId="3" hidden="1">'7-21-21'!$E$66</definedName>
    <definedName name="QB_ROW_98340" localSheetId="2" hidden="1">'1-26-22'!$E$65</definedName>
    <definedName name="QB_ROW_98340" localSheetId="1" hidden="1">'6-15-22'!$E$64</definedName>
    <definedName name="QB_ROW_98340" localSheetId="4" hidden="1">'6-16-21'!$D$69</definedName>
    <definedName name="QB_ROW_98340" localSheetId="0" hidden="1">'7-20-22'!$E$64</definedName>
    <definedName name="QB_ROW_98340" localSheetId="3" hidden="1">'7-21-21'!$D$67</definedName>
    <definedName name="QB_ROW_99040" localSheetId="2" hidden="1">'1-26-22'!$E$75</definedName>
    <definedName name="QB_ROW_99040" localSheetId="1" hidden="1">'6-15-22'!$E$74</definedName>
    <definedName name="QB_ROW_99040" localSheetId="4" hidden="1">'6-16-21'!$D$80</definedName>
    <definedName name="QB_ROW_99040" localSheetId="0" hidden="1">'7-20-22'!$E$74</definedName>
    <definedName name="QB_ROW_99040" localSheetId="3" hidden="1">'7-21-21'!$D$78</definedName>
    <definedName name="QB_ROW_99340" localSheetId="2" hidden="1">'1-26-22'!$E$82</definedName>
    <definedName name="QB_ROW_99340" localSheetId="1" hidden="1">'6-15-22'!$E$81</definedName>
    <definedName name="QB_ROW_99340" localSheetId="4" hidden="1">'6-16-21'!$D$87</definedName>
    <definedName name="QB_ROW_99340" localSheetId="0" hidden="1">'7-20-22'!$E$81</definedName>
    <definedName name="QB_ROW_99340" localSheetId="3" hidden="1">'7-21-21'!$D$85</definedName>
    <definedName name="QBCANSUPPORTUPDATE" localSheetId="2">TRUE</definedName>
    <definedName name="QBCANSUPPORTUPDATE" localSheetId="1">TRUE</definedName>
    <definedName name="QBCANSUPPORTUPDATE" localSheetId="4">TRUE</definedName>
    <definedName name="QBCANSUPPORTUPDATE" localSheetId="0">TRUE</definedName>
    <definedName name="QBCANSUPPORTUPDATE" localSheetId="3">TRUE</definedName>
    <definedName name="QBCOMPANYFILENAME" localSheetId="2">"\\SCSD-MAIN\Company-Files\SFD Restore.QBW"</definedName>
    <definedName name="QBCOMPANYFILENAME" localSheetId="1">"C:\Users\Public\Documents\Intuit\QuickBooks\Company-Files\SFD Restore.QBW"</definedName>
    <definedName name="QBCOMPANYFILENAME" localSheetId="4">"\\SCSD-MAIN\Company-Files\SFD Restore.QBW"</definedName>
    <definedName name="QBCOMPANYFILENAME" localSheetId="0">"C:\Users\Public\Documents\Intuit\QuickBooks\Company-Files\SFD Restore.QBW"</definedName>
    <definedName name="QBCOMPANYFILENAME" localSheetId="3">"\\SCSD-MAIN\Company-Files\SFD Restore.QBW"</definedName>
    <definedName name="QBENDDATE" localSheetId="2">20211231</definedName>
    <definedName name="QBENDDATE" localSheetId="1">20220531</definedName>
    <definedName name="QBENDDATE" localSheetId="4">20210531</definedName>
    <definedName name="QBENDDATE" localSheetId="0">20220630</definedName>
    <definedName name="QBENDDATE" localSheetId="3">20210630</definedName>
    <definedName name="QBHEADERSONSCREEN" localSheetId="2">FALSE</definedName>
    <definedName name="QBHEADERSONSCREEN" localSheetId="1">FALSE</definedName>
    <definedName name="QBHEADERSONSCREEN" localSheetId="4">FALSE</definedName>
    <definedName name="QBHEADERSONSCREEN" localSheetId="0">FALSE</definedName>
    <definedName name="QBHEADERSONSCREEN" localSheetId="3">FALSE</definedName>
    <definedName name="QBMETADATASIZE" localSheetId="2">5924</definedName>
    <definedName name="QBMETADATASIZE" localSheetId="1">5924</definedName>
    <definedName name="QBMETADATASIZE" localSheetId="4">5924</definedName>
    <definedName name="QBMETADATASIZE" localSheetId="0">5924</definedName>
    <definedName name="QBMETADATASIZE" localSheetId="3">5924</definedName>
    <definedName name="QBPRESERVECOLOR" localSheetId="2">TRUE</definedName>
    <definedName name="QBPRESERVECOLOR" localSheetId="1">TRUE</definedName>
    <definedName name="QBPRESERVECOLOR" localSheetId="4">TRUE</definedName>
    <definedName name="QBPRESERVECOLOR" localSheetId="0">TRUE</definedName>
    <definedName name="QBPRESERVECOLOR" localSheetId="3">TRUE</definedName>
    <definedName name="QBPRESERVEFONT" localSheetId="2">TRUE</definedName>
    <definedName name="QBPRESERVEFONT" localSheetId="1">TRUE</definedName>
    <definedName name="QBPRESERVEFONT" localSheetId="4">TRUE</definedName>
    <definedName name="QBPRESERVEFONT" localSheetId="0">TRUE</definedName>
    <definedName name="QBPRESERVEFONT" localSheetId="3">TRUE</definedName>
    <definedName name="QBPRESERVEROWHEIGHT" localSheetId="2">TRUE</definedName>
    <definedName name="QBPRESERVEROWHEIGHT" localSheetId="1">TRUE</definedName>
    <definedName name="QBPRESERVEROWHEIGHT" localSheetId="4">TRUE</definedName>
    <definedName name="QBPRESERVEROWHEIGHT" localSheetId="0">TRUE</definedName>
    <definedName name="QBPRESERVEROWHEIGHT" localSheetId="3">TRUE</definedName>
    <definedName name="QBPRESERVESPACE" localSheetId="2">TRUE</definedName>
    <definedName name="QBPRESERVESPACE" localSheetId="1">TRUE</definedName>
    <definedName name="QBPRESERVESPACE" localSheetId="4">TRUE</definedName>
    <definedName name="QBPRESERVESPACE" localSheetId="0">TRUE</definedName>
    <definedName name="QBPRESERVESPACE" localSheetId="3">TRUE</definedName>
    <definedName name="QBREPORTCOLAXIS" localSheetId="2">0</definedName>
    <definedName name="QBREPORTCOLAXIS" localSheetId="1">0</definedName>
    <definedName name="QBREPORTCOLAXIS" localSheetId="4">0</definedName>
    <definedName name="QBREPORTCOLAXIS" localSheetId="0">0</definedName>
    <definedName name="QBREPORTCOLAXIS" localSheetId="3">0</definedName>
    <definedName name="QBREPORTCOMPANYID" localSheetId="2">"fd24bc1680824b829e256bc96fb97dcb"</definedName>
    <definedName name="QBREPORTCOMPANYID" localSheetId="1">"fd24bc1680824b829e256bc96fb97dcb"</definedName>
    <definedName name="QBREPORTCOMPANYID" localSheetId="4">"fd24bc1680824b829e256bc96fb97dcb"</definedName>
    <definedName name="QBREPORTCOMPANYID" localSheetId="0">"fd24bc1680824b829e256bc96fb97dcb"</definedName>
    <definedName name="QBREPORTCOMPANYID" localSheetId="3">"fd24bc1680824b829e256bc96fb97dcb"</definedName>
    <definedName name="QBREPORTCOMPARECOL_ANNUALBUDGET" localSheetId="2">FALSE</definedName>
    <definedName name="QBREPORTCOMPARECOL_ANNUALBUDGET" localSheetId="1">FALSE</definedName>
    <definedName name="QBREPORTCOMPARECOL_ANNUALBUDGET" localSheetId="4">FALSE</definedName>
    <definedName name="QBREPORTCOMPARECOL_ANNUALBUDGET" localSheetId="0">FALSE</definedName>
    <definedName name="QBREPORTCOMPARECOL_ANNUALBUDGET" localSheetId="3">FALSE</definedName>
    <definedName name="QBREPORTCOMPARECOL_AVGCOGS" localSheetId="2">FALSE</definedName>
    <definedName name="QBREPORTCOMPARECOL_AVGCOGS" localSheetId="1">FALSE</definedName>
    <definedName name="QBREPORTCOMPARECOL_AVGCOGS" localSheetId="4">FALSE</definedName>
    <definedName name="QBREPORTCOMPARECOL_AVGCOGS" localSheetId="0">FALSE</definedName>
    <definedName name="QBREPORTCOMPARECOL_AVGCOGS" localSheetId="3">FALSE</definedName>
    <definedName name="QBREPORTCOMPARECOL_AVGPRICE" localSheetId="2">FALSE</definedName>
    <definedName name="QBREPORTCOMPARECOL_AVGPRICE" localSheetId="1">FALSE</definedName>
    <definedName name="QBREPORTCOMPARECOL_AVGPRICE" localSheetId="4">FALSE</definedName>
    <definedName name="QBREPORTCOMPARECOL_AVGPRICE" localSheetId="0">FALSE</definedName>
    <definedName name="QBREPORTCOMPARECOL_AVGPRICE" localSheetId="3">FALSE</definedName>
    <definedName name="QBREPORTCOMPARECOL_BUDDIFF" localSheetId="2">TRUE</definedName>
    <definedName name="QBREPORTCOMPARECOL_BUDDIFF" localSheetId="1">TRUE</definedName>
    <definedName name="QBREPORTCOMPARECOL_BUDDIFF" localSheetId="4">TRUE</definedName>
    <definedName name="QBREPORTCOMPARECOL_BUDDIFF" localSheetId="0">TRUE</definedName>
    <definedName name="QBREPORTCOMPARECOL_BUDDIFF" localSheetId="3">TRUE</definedName>
    <definedName name="QBREPORTCOMPARECOL_BUDGET" localSheetId="2">TRUE</definedName>
    <definedName name="QBREPORTCOMPARECOL_BUDGET" localSheetId="1">TRUE</definedName>
    <definedName name="QBREPORTCOMPARECOL_BUDGET" localSheetId="4">TRUE</definedName>
    <definedName name="QBREPORTCOMPARECOL_BUDGET" localSheetId="0">TRUE</definedName>
    <definedName name="QBREPORTCOMPARECOL_BUDGET" localSheetId="3">TRUE</definedName>
    <definedName name="QBREPORTCOMPARECOL_BUDPCT" localSheetId="2">TRUE</definedName>
    <definedName name="QBREPORTCOMPARECOL_BUDPCT" localSheetId="1">TRUE</definedName>
    <definedName name="QBREPORTCOMPARECOL_BUDPCT" localSheetId="4">TRUE</definedName>
    <definedName name="QBREPORTCOMPARECOL_BUDPCT" localSheetId="0">TRUE</definedName>
    <definedName name="QBREPORTCOMPARECOL_BUDPCT" localSheetId="3">TRUE</definedName>
    <definedName name="QBREPORTCOMPARECOL_COGS" localSheetId="2">FALSE</definedName>
    <definedName name="QBREPORTCOMPARECOL_COGS" localSheetId="1">FALSE</definedName>
    <definedName name="QBREPORTCOMPARECOL_COGS" localSheetId="4">FALSE</definedName>
    <definedName name="QBREPORTCOMPARECOL_COGS" localSheetId="0">FALSE</definedName>
    <definedName name="QBREPORTCOMPARECOL_COGS" localSheetId="3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4">FALSE</definedName>
    <definedName name="QBREPORTCOMPARECOL_EXCLUDEAMOUNT" localSheetId="0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4">FALSE</definedName>
    <definedName name="QBREPORTCOMPARECOL_EXCLUDECURPERIOD" localSheetId="0">FALSE</definedName>
    <definedName name="QBREPORTCOMPARECOL_EXCLUDECURPERIOD" localSheetId="3">FALSE</definedName>
    <definedName name="QBREPORTCOMPARECOL_FORECAST" localSheetId="2">FALSE</definedName>
    <definedName name="QBREPORTCOMPARECOL_FORECAST" localSheetId="1">FALSE</definedName>
    <definedName name="QBREPORTCOMPARECOL_FORECAST" localSheetId="4">FALSE</definedName>
    <definedName name="QBREPORTCOMPARECOL_FORECAST" localSheetId="0">FALSE</definedName>
    <definedName name="QBREPORTCOMPARECOL_FORECAST" localSheetId="3">FALSE</definedName>
    <definedName name="QBREPORTCOMPARECOL_GROSSMARGIN" localSheetId="2">FALSE</definedName>
    <definedName name="QBREPORTCOMPARECOL_GROSSMARGIN" localSheetId="1">FALSE</definedName>
    <definedName name="QBREPORTCOMPARECOL_GROSSMARGIN" localSheetId="4">FALSE</definedName>
    <definedName name="QBREPORTCOMPARECOL_GROSSMARGIN" localSheetId="0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4">FALSE</definedName>
    <definedName name="QBREPORTCOMPARECOL_GROSSMARGINPCT" localSheetId="0">FALSE</definedName>
    <definedName name="QBREPORTCOMPARECOL_GROSSMARGINPCT" localSheetId="3">FALSE</definedName>
    <definedName name="QBREPORTCOMPARECOL_HOURS" localSheetId="2">FALSE</definedName>
    <definedName name="QBREPORTCOMPARECOL_HOURS" localSheetId="1">FALSE</definedName>
    <definedName name="QBREPORTCOMPARECOL_HOURS" localSheetId="4">FALSE</definedName>
    <definedName name="QBREPORTCOMPARECOL_HOURS" localSheetId="0">FALSE</definedName>
    <definedName name="QBREPORTCOMPARECOL_HOURS" localSheetId="3">FALSE</definedName>
    <definedName name="QBREPORTCOMPARECOL_PCTCOL" localSheetId="2">FALSE</definedName>
    <definedName name="QBREPORTCOMPARECOL_PCTCOL" localSheetId="1">FALSE</definedName>
    <definedName name="QBREPORTCOMPARECOL_PCTCOL" localSheetId="4">FALSE</definedName>
    <definedName name="QBREPORTCOMPARECOL_PCTCOL" localSheetId="0">FALSE</definedName>
    <definedName name="QBREPORTCOMPARECOL_PCTCOL" localSheetId="3">FALSE</definedName>
    <definedName name="QBREPORTCOMPARECOL_PCTEXPENSE" localSheetId="2">FALSE</definedName>
    <definedName name="QBREPORTCOMPARECOL_PCTEXPENSE" localSheetId="1">FALSE</definedName>
    <definedName name="QBREPORTCOMPARECOL_PCTEXPENSE" localSheetId="4">FALSE</definedName>
    <definedName name="QBREPORTCOMPARECOL_PCTEXPENSE" localSheetId="0">FALSE</definedName>
    <definedName name="QBREPORTCOMPARECOL_PCTEXPENSE" localSheetId="3">FALSE</definedName>
    <definedName name="QBREPORTCOMPARECOL_PCTINCOME" localSheetId="2">FALSE</definedName>
    <definedName name="QBREPORTCOMPARECOL_PCTINCOME" localSheetId="1">FALSE</definedName>
    <definedName name="QBREPORTCOMPARECOL_PCTINCOME" localSheetId="4">FALSE</definedName>
    <definedName name="QBREPORTCOMPARECOL_PCTINCOME" localSheetId="0">FALSE</definedName>
    <definedName name="QBREPORTCOMPARECOL_PCTINCOME" localSheetId="3">FALSE</definedName>
    <definedName name="QBREPORTCOMPARECOL_PCTOFSALES" localSheetId="2">FALSE</definedName>
    <definedName name="QBREPORTCOMPARECOL_PCTOFSALES" localSheetId="1">FALSE</definedName>
    <definedName name="QBREPORTCOMPARECOL_PCTOFSALES" localSheetId="4">FALSE</definedName>
    <definedName name="QBREPORTCOMPARECOL_PCTOFSALES" localSheetId="0">FALSE</definedName>
    <definedName name="QBREPORTCOMPARECOL_PCTOFSALES" localSheetId="3">FALSE</definedName>
    <definedName name="QBREPORTCOMPARECOL_PCTROW" localSheetId="2">FALSE</definedName>
    <definedName name="QBREPORTCOMPARECOL_PCTROW" localSheetId="1">FALSE</definedName>
    <definedName name="QBREPORTCOMPARECOL_PCTROW" localSheetId="4">FALSE</definedName>
    <definedName name="QBREPORTCOMPARECOL_PCTROW" localSheetId="0">FALSE</definedName>
    <definedName name="QBREPORTCOMPARECOL_PCTROW" localSheetId="3">FALSE</definedName>
    <definedName name="QBREPORTCOMPARECOL_PPDIFF" localSheetId="2">FALSE</definedName>
    <definedName name="QBREPORTCOMPARECOL_PPDIFF" localSheetId="1">FALSE</definedName>
    <definedName name="QBREPORTCOMPARECOL_PPDIFF" localSheetId="4">FALSE</definedName>
    <definedName name="QBREPORTCOMPARECOL_PPDIFF" localSheetId="0">FALSE</definedName>
    <definedName name="QBREPORTCOMPARECOL_PPDIFF" localSheetId="3">FALSE</definedName>
    <definedName name="QBREPORTCOMPARECOL_PPPCT" localSheetId="2">FALSE</definedName>
    <definedName name="QBREPORTCOMPARECOL_PPPCT" localSheetId="1">FALSE</definedName>
    <definedName name="QBREPORTCOMPARECOL_PPPCT" localSheetId="4">FALSE</definedName>
    <definedName name="QBREPORTCOMPARECOL_PPPCT" localSheetId="0">FALSE</definedName>
    <definedName name="QBREPORTCOMPARECOL_PPPCT" localSheetId="3">FALSE</definedName>
    <definedName name="QBREPORTCOMPARECOL_PREVPERIOD" localSheetId="2">FALSE</definedName>
    <definedName name="QBREPORTCOMPARECOL_PREVPERIOD" localSheetId="1">FALSE</definedName>
    <definedName name="QBREPORTCOMPARECOL_PREVPERIOD" localSheetId="4">FALSE</definedName>
    <definedName name="QBREPORTCOMPARECOL_PREVPERIOD" localSheetId="0">FALSE</definedName>
    <definedName name="QBREPORTCOMPARECOL_PREVPERIOD" localSheetId="3">FALSE</definedName>
    <definedName name="QBREPORTCOMPARECOL_PREVYEAR" localSheetId="2">FALSE</definedName>
    <definedName name="QBREPORTCOMPARECOL_PREVYEAR" localSheetId="1">FALSE</definedName>
    <definedName name="QBREPORTCOMPARECOL_PREVYEAR" localSheetId="4">FALSE</definedName>
    <definedName name="QBREPORTCOMPARECOL_PREVYEAR" localSheetId="0">FALSE</definedName>
    <definedName name="QBREPORTCOMPARECOL_PREVYEAR" localSheetId="3">FALSE</definedName>
    <definedName name="QBREPORTCOMPARECOL_PYDIFF" localSheetId="2">FALSE</definedName>
    <definedName name="QBREPORTCOMPARECOL_PYDIFF" localSheetId="1">FALSE</definedName>
    <definedName name="QBREPORTCOMPARECOL_PYDIFF" localSheetId="4">FALSE</definedName>
    <definedName name="QBREPORTCOMPARECOL_PYDIFF" localSheetId="0">FALSE</definedName>
    <definedName name="QBREPORTCOMPARECOL_PYDIFF" localSheetId="3">FALSE</definedName>
    <definedName name="QBREPORTCOMPARECOL_PYPCT" localSheetId="2">FALSE</definedName>
    <definedName name="QBREPORTCOMPARECOL_PYPCT" localSheetId="1">FALSE</definedName>
    <definedName name="QBREPORTCOMPARECOL_PYPCT" localSheetId="4">FALSE</definedName>
    <definedName name="QBREPORTCOMPARECOL_PYPCT" localSheetId="0">FALSE</definedName>
    <definedName name="QBREPORTCOMPARECOL_PYPCT" localSheetId="3">FALSE</definedName>
    <definedName name="QBREPORTCOMPARECOL_QTY" localSheetId="2">FALSE</definedName>
    <definedName name="QBREPORTCOMPARECOL_QTY" localSheetId="1">FALSE</definedName>
    <definedName name="QBREPORTCOMPARECOL_QTY" localSheetId="4">FALSE</definedName>
    <definedName name="QBREPORTCOMPARECOL_QTY" localSheetId="0">FALSE</definedName>
    <definedName name="QBREPORTCOMPARECOL_QTY" localSheetId="3">FALSE</definedName>
    <definedName name="QBREPORTCOMPARECOL_RATE" localSheetId="2">FALSE</definedName>
    <definedName name="QBREPORTCOMPARECOL_RATE" localSheetId="1">FALSE</definedName>
    <definedName name="QBREPORTCOMPARECOL_RATE" localSheetId="4">FALSE</definedName>
    <definedName name="QBREPORTCOMPARECOL_RATE" localSheetId="0">FALSE</definedName>
    <definedName name="QBREPORTCOMPARECOL_RATE" localSheetId="3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4">FALSE</definedName>
    <definedName name="QBREPORTCOMPARECOL_TRIPBILLEDMILES" localSheetId="0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4">FALSE</definedName>
    <definedName name="QBREPORTCOMPARECOL_TRIPBILLINGAMOUNT" localSheetId="0">FALSE</definedName>
    <definedName name="QBREPORTCOMPARECOL_TRIPBILLINGAMOUNT" localSheetId="3">FALSE</definedName>
    <definedName name="QBREPORTCOMPARECOL_TRIPMILES" localSheetId="2">FALSE</definedName>
    <definedName name="QBREPORTCOMPARECOL_TRIPMILES" localSheetId="1">FALSE</definedName>
    <definedName name="QBREPORTCOMPARECOL_TRIPMILES" localSheetId="4">FALSE</definedName>
    <definedName name="QBREPORTCOMPARECOL_TRIPMILES" localSheetId="0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4">FALSE</definedName>
    <definedName name="QBREPORTCOMPARECOL_TRIPNOTBILLABLEMILES" localSheetId="0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4">FALSE</definedName>
    <definedName name="QBREPORTCOMPARECOL_TRIPTAXDEDUCTIBLEAMOUNT" localSheetId="0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4">FALSE</definedName>
    <definedName name="QBREPORTCOMPARECOL_TRIPUNBILLEDMILES" localSheetId="0">FALSE</definedName>
    <definedName name="QBREPORTCOMPARECOL_TRIPUNBILLEDMILES" localSheetId="3">FALSE</definedName>
    <definedName name="QBREPORTCOMPARECOL_YTD" localSheetId="2">FALSE</definedName>
    <definedName name="QBREPORTCOMPARECOL_YTD" localSheetId="1">FALSE</definedName>
    <definedName name="QBREPORTCOMPARECOL_YTD" localSheetId="4">FALSE</definedName>
    <definedName name="QBREPORTCOMPARECOL_YTD" localSheetId="0">FALSE</definedName>
    <definedName name="QBREPORTCOMPARECOL_YTD" localSheetId="3">FALSE</definedName>
    <definedName name="QBREPORTCOMPARECOL_YTDBUDGET" localSheetId="2">FALSE</definedName>
    <definedName name="QBREPORTCOMPARECOL_YTDBUDGET" localSheetId="1">FALSE</definedName>
    <definedName name="QBREPORTCOMPARECOL_YTDBUDGET" localSheetId="4">FALSE</definedName>
    <definedName name="QBREPORTCOMPARECOL_YTDBUDGET" localSheetId="0">FALSE</definedName>
    <definedName name="QBREPORTCOMPARECOL_YTDBUDGET" localSheetId="3">FALSE</definedName>
    <definedName name="QBREPORTCOMPARECOL_YTDPCT" localSheetId="2">FALSE</definedName>
    <definedName name="QBREPORTCOMPARECOL_YTDPCT" localSheetId="1">FALSE</definedName>
    <definedName name="QBREPORTCOMPARECOL_YTDPCT" localSheetId="4">FALSE</definedName>
    <definedName name="QBREPORTCOMPARECOL_YTDPCT" localSheetId="0">FALSE</definedName>
    <definedName name="QBREPORTCOMPARECOL_YTDPCT" localSheetId="3">FALSE</definedName>
    <definedName name="QBREPORTROWAXIS" localSheetId="2">11</definedName>
    <definedName name="QBREPORTROWAXIS" localSheetId="1">11</definedName>
    <definedName name="QBREPORTROWAXIS" localSheetId="4">11</definedName>
    <definedName name="QBREPORTROWAXIS" localSheetId="0">11</definedName>
    <definedName name="QBREPORTROWAXIS" localSheetId="3">11</definedName>
    <definedName name="QBREPORTSUBCOLAXIS" localSheetId="2">24</definedName>
    <definedName name="QBREPORTSUBCOLAXIS" localSheetId="1">24</definedName>
    <definedName name="QBREPORTSUBCOLAXIS" localSheetId="4">24</definedName>
    <definedName name="QBREPORTSUBCOLAXIS" localSheetId="0">24</definedName>
    <definedName name="QBREPORTSUBCOLAXIS" localSheetId="3">24</definedName>
    <definedName name="QBREPORTTYPE" localSheetId="2">288</definedName>
    <definedName name="QBREPORTTYPE" localSheetId="1">288</definedName>
    <definedName name="QBREPORTTYPE" localSheetId="4">288</definedName>
    <definedName name="QBREPORTTYPE" localSheetId="0">288</definedName>
    <definedName name="QBREPORTTYPE" localSheetId="3">288</definedName>
    <definedName name="QBROWHEADERS" localSheetId="2">6</definedName>
    <definedName name="QBROWHEADERS" localSheetId="1">6</definedName>
    <definedName name="QBROWHEADERS" localSheetId="4">6</definedName>
    <definedName name="QBROWHEADERS" localSheetId="0">6</definedName>
    <definedName name="QBROWHEADERS" localSheetId="3">6</definedName>
    <definedName name="QBSTARTDATE" localSheetId="2">20210701</definedName>
    <definedName name="QBSTARTDATE" localSheetId="1">20210701</definedName>
    <definedName name="QBSTARTDATE" localSheetId="4">20200701</definedName>
    <definedName name="QBSTARTDATE" localSheetId="0">20210701</definedName>
    <definedName name="QBSTARTDATE" localSheetId="3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22" l="1"/>
  <c r="I45" i="22"/>
  <c r="I81" i="22"/>
  <c r="I68" i="22"/>
  <c r="I73" i="22" s="1"/>
  <c r="I64" i="22" l="1"/>
  <c r="I59" i="22"/>
  <c r="I51" i="22"/>
  <c r="I35" i="22"/>
  <c r="I12" i="22"/>
  <c r="I11" i="22"/>
  <c r="I9" i="22"/>
  <c r="I6" i="22"/>
  <c r="H81" i="22"/>
  <c r="G81" i="22"/>
  <c r="H73" i="22"/>
  <c r="G73" i="22"/>
  <c r="H64" i="22"/>
  <c r="G64" i="22"/>
  <c r="H59" i="22"/>
  <c r="G59" i="22"/>
  <c r="H51" i="22"/>
  <c r="G51" i="22"/>
  <c r="H45" i="22"/>
  <c r="G45" i="22"/>
  <c r="H35" i="22"/>
  <c r="G35" i="22"/>
  <c r="H25" i="22"/>
  <c r="H84" i="22" s="1"/>
  <c r="G25" i="22"/>
  <c r="H9" i="22"/>
  <c r="G9" i="22"/>
  <c r="H6" i="22"/>
  <c r="H11" i="22" s="1"/>
  <c r="H12" i="22" s="1"/>
  <c r="G6" i="22"/>
  <c r="I84" i="22" l="1"/>
  <c r="I85" i="22" s="1"/>
  <c r="I86" i="22" s="1"/>
  <c r="G84" i="22"/>
  <c r="H85" i="22"/>
  <c r="H86" i="22" s="1"/>
  <c r="G11" i="22"/>
  <c r="G12" i="22" l="1"/>
  <c r="G85" i="22" l="1"/>
  <c r="G86" i="22" l="1"/>
  <c r="I35" i="21" l="1"/>
  <c r="I25" i="21"/>
  <c r="I81" i="21"/>
  <c r="I64" i="21"/>
  <c r="I59" i="21"/>
  <c r="I45" i="21"/>
  <c r="I6" i="21"/>
  <c r="I9" i="21"/>
  <c r="I83" i="21"/>
  <c r="H81" i="21"/>
  <c r="G81" i="21"/>
  <c r="H73" i="21"/>
  <c r="G73" i="21"/>
  <c r="I73" i="21"/>
  <c r="H64" i="21"/>
  <c r="G64" i="21"/>
  <c r="I63" i="21"/>
  <c r="H59" i="21"/>
  <c r="G59" i="21"/>
  <c r="H51" i="21"/>
  <c r="G51" i="21"/>
  <c r="I50" i="21"/>
  <c r="I51" i="21" s="1"/>
  <c r="H45" i="21"/>
  <c r="G45" i="21"/>
  <c r="H35" i="21"/>
  <c r="G35" i="21"/>
  <c r="H25" i="21"/>
  <c r="G25" i="21"/>
  <c r="H9" i="21"/>
  <c r="G9" i="21"/>
  <c r="H6" i="21"/>
  <c r="G6" i="21"/>
  <c r="G11" i="21" s="1"/>
  <c r="K82" i="20"/>
  <c r="K74" i="20"/>
  <c r="K65" i="20"/>
  <c r="K60" i="20"/>
  <c r="K52" i="20"/>
  <c r="K46" i="20"/>
  <c r="K36" i="20"/>
  <c r="K26" i="20"/>
  <c r="K11" i="20"/>
  <c r="K8" i="20"/>
  <c r="I82" i="20"/>
  <c r="G82" i="20"/>
  <c r="I74" i="20"/>
  <c r="G74" i="20"/>
  <c r="I65" i="20"/>
  <c r="G65" i="20"/>
  <c r="I60" i="20"/>
  <c r="G60" i="20"/>
  <c r="I52" i="20"/>
  <c r="G52" i="20"/>
  <c r="I46" i="20"/>
  <c r="G46" i="20"/>
  <c r="I36" i="20"/>
  <c r="G36" i="20"/>
  <c r="I26" i="20"/>
  <c r="G26" i="20"/>
  <c r="I11" i="20"/>
  <c r="G11" i="20"/>
  <c r="I8" i="20"/>
  <c r="G8" i="20"/>
  <c r="G12" i="20" s="1"/>
  <c r="H84" i="21" l="1"/>
  <c r="I84" i="21"/>
  <c r="G84" i="21"/>
  <c r="I11" i="21"/>
  <c r="I12" i="21" s="1"/>
  <c r="H11" i="21"/>
  <c r="H12" i="21" s="1"/>
  <c r="G12" i="21"/>
  <c r="K85" i="20"/>
  <c r="G85" i="20"/>
  <c r="K12" i="20"/>
  <c r="K13" i="20" s="1"/>
  <c r="I12" i="20"/>
  <c r="I13" i="20" s="1"/>
  <c r="I86" i="20" s="1"/>
  <c r="I85" i="20"/>
  <c r="G13" i="20"/>
  <c r="H85" i="21" l="1"/>
  <c r="H86" i="21" s="1"/>
  <c r="I85" i="21"/>
  <c r="I86" i="21" s="1"/>
  <c r="G85" i="21"/>
  <c r="K86" i="20"/>
  <c r="G86" i="20"/>
  <c r="G86" i="21" l="1"/>
  <c r="J85" i="19"/>
  <c r="J77" i="19"/>
  <c r="J7" i="19"/>
  <c r="J67" i="19"/>
  <c r="J62" i="19" l="1"/>
  <c r="J47" i="19"/>
  <c r="J27" i="19"/>
  <c r="J10" i="19"/>
  <c r="J12" i="19" s="1"/>
  <c r="J13" i="19" s="1"/>
  <c r="H85" i="19"/>
  <c r="F85" i="19"/>
  <c r="H77" i="19"/>
  <c r="F77" i="19"/>
  <c r="H67" i="19"/>
  <c r="F67" i="19"/>
  <c r="H62" i="19"/>
  <c r="F62" i="19"/>
  <c r="H54" i="19"/>
  <c r="F54" i="19"/>
  <c r="J53" i="19"/>
  <c r="J54" i="19" s="1"/>
  <c r="H47" i="19"/>
  <c r="F47" i="19"/>
  <c r="H37" i="19"/>
  <c r="F37" i="19"/>
  <c r="J37" i="19"/>
  <c r="H27" i="19"/>
  <c r="F27" i="19"/>
  <c r="H10" i="19"/>
  <c r="F10" i="19"/>
  <c r="H7" i="19"/>
  <c r="F7" i="19"/>
  <c r="F12" i="19" l="1"/>
  <c r="H12" i="19"/>
  <c r="H13" i="19" s="1"/>
  <c r="F88" i="19"/>
  <c r="J88" i="19"/>
  <c r="J89" i="19" s="1"/>
  <c r="H88" i="19"/>
  <c r="F13" i="19"/>
  <c r="J87" i="18"/>
  <c r="J79" i="18"/>
  <c r="J69" i="18"/>
  <c r="J64" i="18"/>
  <c r="J56" i="18"/>
  <c r="J49" i="18"/>
  <c r="J39" i="18"/>
  <c r="J29" i="18"/>
  <c r="J12" i="18"/>
  <c r="J9" i="18"/>
  <c r="H89" i="19" l="1"/>
  <c r="F89" i="19"/>
  <c r="J90" i="18"/>
  <c r="J14" i="18"/>
  <c r="J15" i="18" s="1"/>
  <c r="J91" i="18" l="1"/>
  <c r="F13" i="18" l="1"/>
  <c r="H87" i="18"/>
  <c r="F87" i="18"/>
  <c r="H79" i="18"/>
  <c r="F79" i="18"/>
  <c r="H69" i="18"/>
  <c r="F69" i="18"/>
  <c r="H64" i="18"/>
  <c r="F64" i="18"/>
  <c r="H56" i="18"/>
  <c r="F56" i="18"/>
  <c r="H49" i="18"/>
  <c r="F49" i="18"/>
  <c r="H39" i="18"/>
  <c r="F39" i="18"/>
  <c r="H29" i="18"/>
  <c r="F29" i="18"/>
  <c r="H12" i="18"/>
  <c r="F12" i="18"/>
  <c r="H9" i="18"/>
  <c r="F9" i="18"/>
  <c r="F90" i="18" l="1"/>
  <c r="H14" i="18"/>
  <c r="H15" i="18" s="1"/>
  <c r="F14" i="18"/>
  <c r="F15" i="18" s="1"/>
  <c r="H90" i="18"/>
  <c r="H91" i="18" l="1"/>
  <c r="F91" i="18"/>
</calcChain>
</file>

<file path=xl/sharedStrings.xml><?xml version="1.0" encoding="utf-8"?>
<sst xmlns="http://schemas.openxmlformats.org/spreadsheetml/2006/main" count="452" uniqueCount="104">
  <si>
    <t>Ordinary Income/Expense</t>
  </si>
  <si>
    <t>Income</t>
  </si>
  <si>
    <t>44000 · Interest Revenue</t>
  </si>
  <si>
    <t>44700 · Interest - RBOC</t>
  </si>
  <si>
    <t>Total 44000 · Interest Revenue</t>
  </si>
  <si>
    <t>45000 · Property Tax Revenue</t>
  </si>
  <si>
    <t>45100 · Shasta County Taxes</t>
  </si>
  <si>
    <t>Total 45000 · Property Tax Revenue</t>
  </si>
  <si>
    <t>46300 · Strike Team Revenue</t>
  </si>
  <si>
    <t>Total Income</t>
  </si>
  <si>
    <t>Expense</t>
  </si>
  <si>
    <t>59275 · SCSD Reimbursement</t>
  </si>
  <si>
    <t>59080 · Gas/Oil/Diesel/Expense</t>
  </si>
  <si>
    <t>59089 · Strike Team Fuel Expense</t>
  </si>
  <si>
    <t>59088 · Station Fuel/Equipment</t>
  </si>
  <si>
    <t>59087 · 2009 Ford F150 SuperCb C56/R256</t>
  </si>
  <si>
    <t>59086 · Water Tender WT56</t>
  </si>
  <si>
    <t>59085 · 2000 Ford rescue R56</t>
  </si>
  <si>
    <t>59084 · Engine E56</t>
  </si>
  <si>
    <t>59083 · 2006 International E556</t>
  </si>
  <si>
    <t>59082 · 2011 F150 UT56</t>
  </si>
  <si>
    <t>59081 · 2000 Freightliner E256</t>
  </si>
  <si>
    <t>Total 59080 · Gas/Oil/Diesel/Expense</t>
  </si>
  <si>
    <t>59000 · Office Expense</t>
  </si>
  <si>
    <t>59078 · Late fees/finance chgs</t>
  </si>
  <si>
    <t>59016 · Office Equipment</t>
  </si>
  <si>
    <t>59010 · PG&amp;E</t>
  </si>
  <si>
    <t>59015 · Office Supplies</t>
  </si>
  <si>
    <t>59020 · Telephone Expense</t>
  </si>
  <si>
    <t>59021 · Telephone - Cellular</t>
  </si>
  <si>
    <t>59025 · Propane</t>
  </si>
  <si>
    <t>59026 · Waste &amp; Garbage  Disposal</t>
  </si>
  <si>
    <t>Total 59000 · Office Expense</t>
  </si>
  <si>
    <t>59030 · Building Maintenance</t>
  </si>
  <si>
    <t>59040 · Vehicle Maintenance</t>
  </si>
  <si>
    <t>59058 · 2000 Freightliner E-256</t>
  </si>
  <si>
    <t>59056 · 2011 F150 UT56</t>
  </si>
  <si>
    <t>59079 · 2006 International E556</t>
  </si>
  <si>
    <t>59041 · Engine E56</t>
  </si>
  <si>
    <t>59049 · 2000 Ford Rescue R56</t>
  </si>
  <si>
    <t>59054 · Water Tender - New 05/06 WT56</t>
  </si>
  <si>
    <t>59055 · C56 -  2009 Ford F150 Supercab</t>
  </si>
  <si>
    <t>Total 59040 · Vehicle Maintenance</t>
  </si>
  <si>
    <t>59060 · Repairs/Replace Equipment</t>
  </si>
  <si>
    <t>59061 · R/R Equipment</t>
  </si>
  <si>
    <t>59062 · R/R Clothing</t>
  </si>
  <si>
    <t>59064 · R/R Radios</t>
  </si>
  <si>
    <t>Total 59060 · Repairs/Replace Equipment</t>
  </si>
  <si>
    <t>59063 · Safety Equipment</t>
  </si>
  <si>
    <t>59090 · Training/Travel Expense</t>
  </si>
  <si>
    <t>59091 · Meals</t>
  </si>
  <si>
    <t>59100 · Per Diem Expense</t>
  </si>
  <si>
    <t>59130 · Memberships/Dues</t>
  </si>
  <si>
    <t>59131 · Dues/Membership</t>
  </si>
  <si>
    <t>59140 · Lafco Fees</t>
  </si>
  <si>
    <t>Total 59130 · Memberships/Dues</t>
  </si>
  <si>
    <t>59205 · Professional Expenses</t>
  </si>
  <si>
    <t>59210 · Audit Expense</t>
  </si>
  <si>
    <t>59220 · Legal Expense</t>
  </si>
  <si>
    <t>59205 · Professional Expenses - Other</t>
  </si>
  <si>
    <t>Total 59205 · Professional Expenses</t>
  </si>
  <si>
    <t>59300 · Payroll Expenses</t>
  </si>
  <si>
    <t>59374 · Holiday Pay</t>
  </si>
  <si>
    <t>59319 · Shift Pay</t>
  </si>
  <si>
    <t>59125 · Strike Team Assignments</t>
  </si>
  <si>
    <t>59321 · Seasonal Firefighters</t>
  </si>
  <si>
    <t>59322 · Call Back Wages</t>
  </si>
  <si>
    <t>59360 · SCSD Office Hourly/W/PR Burden</t>
  </si>
  <si>
    <t>Total 59300 · Payroll Expenses</t>
  </si>
  <si>
    <t>59305 · Employee Benefits</t>
  </si>
  <si>
    <t>59330 · Social Security FICA</t>
  </si>
  <si>
    <t>59340 · Social Security - Medicare</t>
  </si>
  <si>
    <t>59350 · SUI</t>
  </si>
  <si>
    <t>59355 · Pension Contributions</t>
  </si>
  <si>
    <t>59345 · Health Insurance</t>
  </si>
  <si>
    <t>59200 · Workers Compensation</t>
  </si>
  <si>
    <t>Total 59305 · Employee Benefits</t>
  </si>
  <si>
    <t>59400 · Liab/Fire/Auto Insurance</t>
  </si>
  <si>
    <t>Total Expense</t>
  </si>
  <si>
    <t>Gross Profit</t>
  </si>
  <si>
    <t>59373 · Sick Pay</t>
  </si>
  <si>
    <t>59372 · Vacation Expense</t>
  </si>
  <si>
    <t>59600 · Interest Expense</t>
  </si>
  <si>
    <t>59450 · Volunteer Fund Expenses</t>
  </si>
  <si>
    <t>59060 · Repairs/Replace Equipment - Other</t>
  </si>
  <si>
    <t>Net Income</t>
  </si>
  <si>
    <t>59066 · R/R Upgrade SCBA</t>
  </si>
  <si>
    <t>7/1/20-5/31/21</t>
  </si>
  <si>
    <t>Actual</t>
  </si>
  <si>
    <t>2020/2021</t>
  </si>
  <si>
    <t>Current Budget</t>
  </si>
  <si>
    <t>2021/2022</t>
  </si>
  <si>
    <t>Draft Budget</t>
  </si>
  <si>
    <t>Shasta Fire Department</t>
  </si>
  <si>
    <t>7/1/20-6/31/21</t>
  </si>
  <si>
    <t>Jul - Dec 21</t>
  </si>
  <si>
    <t>Budget</t>
  </si>
  <si>
    <t>59356 · W/C wages</t>
  </si>
  <si>
    <t>Net Ordinary Income</t>
  </si>
  <si>
    <t>Revised</t>
  </si>
  <si>
    <t>7/1/21-5/31/22</t>
  </si>
  <si>
    <t>2021-2022 Budget</t>
  </si>
  <si>
    <t>2022-2023 Budget</t>
  </si>
  <si>
    <t>Jul '21 - Jun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</si>
</sst>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;\-#,##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3" xfId="0" applyNumberFormat="1" applyFont="1" applyBorder="1"/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49" fontId="0" fillId="0" borderId="0" xfId="0" applyNumberFormat="1" applyAlignment="1">
      <alignment horizontal="center"/>
    </xf>
    <xf numFmtId="164" fontId="2" fillId="0" borderId="4" xfId="0" applyNumberFormat="1" applyFont="1" applyBorder="1"/>
    <xf numFmtId="0" fontId="1" fillId="0" borderId="0" xfId="0" applyFont="1"/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165" fontId="2" fillId="2" borderId="0" xfId="0" applyNumberFormat="1" applyFont="1" applyFill="1"/>
    <xf numFmtId="165" fontId="2" fillId="0" borderId="4" xfId="0" applyNumberFormat="1" applyFont="1" applyBorder="1"/>
    <xf numFmtId="165" fontId="2" fillId="2" borderId="1" xfId="0" applyNumberFormat="1" applyFont="1" applyFill="1" applyBorder="1"/>
    <xf numFmtId="165" fontId="2" fillId="0" borderId="0" xfId="0" applyNumberFormat="1" applyFont="1" applyFill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5" fontId="1" fillId="0" borderId="4" xfId="0" applyNumberFormat="1" applyFont="1" applyBorder="1"/>
    <xf numFmtId="49" fontId="1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/>
    <xf numFmtId="165" fontId="2" fillId="0" borderId="1" xfId="0" applyNumberFormat="1" applyFont="1" applyFill="1" applyBorder="1"/>
    <xf numFmtId="165" fontId="2" fillId="0" borderId="2" xfId="0" applyNumberFormat="1" applyFont="1" applyFill="1" applyBorder="1"/>
    <xf numFmtId="165" fontId="2" fillId="0" borderId="3" xfId="0" applyNumberFormat="1" applyFont="1" applyFill="1" applyBorder="1"/>
    <xf numFmtId="165" fontId="1" fillId="0" borderId="4" xfId="0" applyNumberFormat="1" applyFont="1" applyFill="1" applyBorder="1"/>
    <xf numFmtId="0" fontId="0" fillId="0" borderId="0" xfId="0" applyFill="1"/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23905" name="FILTER" hidden="1">
              <a:extLst>
                <a:ext uri="{63B3BB69-23CF-44E3-9099-C40C66FF867C}">
                  <a14:compatExt spid="_x0000_s123905"/>
                </a:ext>
                <a:ext uri="{FF2B5EF4-FFF2-40B4-BE49-F238E27FC236}">
                  <a16:creationId xmlns:a16="http://schemas.microsoft.com/office/drawing/2014/main" id="{00000000-0008-0000-0000-000001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23906" name="HEADER" hidden="1">
              <a:extLst>
                <a:ext uri="{63B3BB69-23CF-44E3-9099-C40C66FF867C}">
                  <a14:compatExt spid="_x0000_s123906"/>
                </a:ext>
                <a:ext uri="{FF2B5EF4-FFF2-40B4-BE49-F238E27FC236}">
                  <a16:creationId xmlns:a16="http://schemas.microsoft.com/office/drawing/2014/main" id="{00000000-0008-0000-0000-000002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19809" name="FILTER" hidden="1">
              <a:extLst>
                <a:ext uri="{63B3BB69-23CF-44E3-9099-C40C66FF867C}">
                  <a14:compatExt spid="_x0000_s119809"/>
                </a:ext>
                <a:ext uri="{FF2B5EF4-FFF2-40B4-BE49-F238E27FC236}">
                  <a16:creationId xmlns:a16="http://schemas.microsoft.com/office/drawing/2014/main" id="{00000000-0008-0000-0100-000001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19810" name="HEADER" hidden="1">
              <a:extLst>
                <a:ext uri="{63B3BB69-23CF-44E3-9099-C40C66FF867C}">
                  <a14:compatExt spid="_x0000_s119810"/>
                </a:ext>
                <a:ext uri="{FF2B5EF4-FFF2-40B4-BE49-F238E27FC236}">
                  <a16:creationId xmlns:a16="http://schemas.microsoft.com/office/drawing/2014/main" id="{00000000-0008-0000-0100-000002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28575</xdr:rowOff>
        </xdr:to>
        <xdr:sp macro="" textlink="">
          <xdr:nvSpPr>
            <xdr:cNvPr id="116737" name="FILTER" hidden="1">
              <a:extLst>
                <a:ext uri="{63B3BB69-23CF-44E3-9099-C40C66FF867C}">
                  <a14:compatExt spid="_x0000_s116737"/>
                </a:ext>
                <a:ext uri="{FF2B5EF4-FFF2-40B4-BE49-F238E27FC236}">
                  <a16:creationId xmlns:a16="http://schemas.microsoft.com/office/drawing/2014/main" id="{00000000-0008-0000-0200-00000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28575</xdr:rowOff>
        </xdr:to>
        <xdr:sp macro="" textlink="">
          <xdr:nvSpPr>
            <xdr:cNvPr id="116738" name="HEADER" hidden="1">
              <a:extLst>
                <a:ext uri="{63B3BB69-23CF-44E3-9099-C40C66FF867C}">
                  <a14:compatExt spid="_x0000_s116738"/>
                </a:ext>
                <a:ext uri="{FF2B5EF4-FFF2-40B4-BE49-F238E27FC236}">
                  <a16:creationId xmlns:a16="http://schemas.microsoft.com/office/drawing/2014/main" id="{00000000-0008-0000-02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14689" name="FILTER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300-00000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14690" name="HEADER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300-000002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114300</xdr:colOff>
          <xdr:row>4</xdr:row>
          <xdr:rowOff>28575</xdr:rowOff>
        </xdr:to>
        <xdr:sp macro="" textlink="">
          <xdr:nvSpPr>
            <xdr:cNvPr id="113665" name="FILTER" hidden="1">
              <a:extLst>
                <a:ext uri="{63B3BB69-23CF-44E3-9099-C40C66FF867C}">
                  <a14:compatExt spid="_x0000_s113665"/>
                </a:ext>
                <a:ext uri="{FF2B5EF4-FFF2-40B4-BE49-F238E27FC236}">
                  <a16:creationId xmlns:a16="http://schemas.microsoft.com/office/drawing/2014/main" id="{00000000-0008-0000-04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114300</xdr:colOff>
          <xdr:row>4</xdr:row>
          <xdr:rowOff>28575</xdr:rowOff>
        </xdr:to>
        <xdr:sp macro="" textlink="">
          <xdr:nvSpPr>
            <xdr:cNvPr id="113666" name="HEADER" hidden="1">
              <a:extLst>
                <a:ext uri="{63B3BB69-23CF-44E3-9099-C40C66FF867C}">
                  <a14:compatExt spid="_x0000_s113666"/>
                </a:ext>
                <a:ext uri="{FF2B5EF4-FFF2-40B4-BE49-F238E27FC236}">
                  <a16:creationId xmlns:a16="http://schemas.microsoft.com/office/drawing/2014/main" id="{00000000-0008-0000-04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-23%20Personnel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"/>
      <sheetName val="Fire"/>
    </sheetNames>
    <sheetDataSet>
      <sheetData sheetId="0"/>
      <sheetData sheetId="1">
        <row r="5">
          <cell r="C5">
            <v>52000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EFA9-0298-4440-9798-66EEFB3F8C75}">
  <sheetPr codeName="Sheet27"/>
  <dimension ref="A1:J87"/>
  <sheetViews>
    <sheetView tabSelected="1" zoomScaleNormal="100" workbookViewId="0">
      <pane ySplit="1" topLeftCell="A2" activePane="bottomLeft" state="frozen"/>
      <selection pane="bottomLeft" activeCell="G13" sqref="G13"/>
    </sheetView>
  </sheetViews>
  <sheetFormatPr defaultRowHeight="15" x14ac:dyDescent="0.25"/>
  <cols>
    <col min="1" max="5" width="3" style="22" customWidth="1"/>
    <col min="6" max="6" width="33.28515625" style="22" customWidth="1"/>
    <col min="7" max="7" width="12.28515625" bestFit="1" customWidth="1"/>
    <col min="8" max="8" width="8.7109375" bestFit="1" customWidth="1"/>
    <col min="9" max="9" width="12" bestFit="1" customWidth="1"/>
    <col min="10" max="10" width="2.28515625" customWidth="1"/>
  </cols>
  <sheetData>
    <row r="1" spans="1:10" s="8" customFormat="1" ht="30" customHeight="1" thickBot="1" x14ac:dyDescent="0.3">
      <c r="A1" s="7"/>
      <c r="B1" s="7"/>
      <c r="C1" s="7"/>
      <c r="D1" s="7"/>
      <c r="E1" s="7"/>
      <c r="F1" s="7"/>
      <c r="G1" s="13" t="s">
        <v>103</v>
      </c>
      <c r="H1" s="30" t="s">
        <v>101</v>
      </c>
      <c r="I1" s="32" t="s">
        <v>102</v>
      </c>
      <c r="J1" s="20"/>
    </row>
    <row r="2" spans="1:10" x14ac:dyDescent="0.25">
      <c r="A2" s="1"/>
      <c r="B2" s="1" t="s">
        <v>0</v>
      </c>
      <c r="C2" s="1"/>
      <c r="D2" s="1"/>
      <c r="E2" s="1"/>
      <c r="F2" s="1"/>
      <c r="G2" s="2"/>
      <c r="H2" s="2"/>
      <c r="I2" s="2"/>
      <c r="J2" s="3"/>
    </row>
    <row r="3" spans="1:10" x14ac:dyDescent="0.25">
      <c r="A3" s="1"/>
      <c r="B3" s="1"/>
      <c r="C3" s="1"/>
      <c r="D3" s="1" t="s">
        <v>1</v>
      </c>
      <c r="E3" s="1"/>
      <c r="F3" s="1"/>
      <c r="G3" s="2"/>
      <c r="H3" s="2"/>
      <c r="I3" s="2"/>
      <c r="J3" s="3"/>
    </row>
    <row r="4" spans="1:10" x14ac:dyDescent="0.25">
      <c r="A4" s="1"/>
      <c r="B4" s="1"/>
      <c r="C4" s="1"/>
      <c r="D4" s="1"/>
      <c r="E4" s="1" t="s">
        <v>2</v>
      </c>
      <c r="F4" s="1"/>
      <c r="G4" s="2"/>
      <c r="H4" s="2"/>
      <c r="I4" s="2"/>
      <c r="J4" s="3"/>
    </row>
    <row r="5" spans="1:10" ht="15.75" thickBot="1" x14ac:dyDescent="0.3">
      <c r="A5" s="1"/>
      <c r="B5" s="1"/>
      <c r="C5" s="1"/>
      <c r="D5" s="1"/>
      <c r="E5" s="1"/>
      <c r="F5" s="1" t="s">
        <v>3</v>
      </c>
      <c r="G5" s="4">
        <v>15.18</v>
      </c>
      <c r="H5" s="15">
        <v>20</v>
      </c>
      <c r="I5" s="4">
        <v>20</v>
      </c>
      <c r="J5" s="3"/>
    </row>
    <row r="6" spans="1:10" x14ac:dyDescent="0.25">
      <c r="A6" s="1"/>
      <c r="B6" s="1"/>
      <c r="C6" s="1"/>
      <c r="D6" s="1"/>
      <c r="E6" s="1" t="s">
        <v>4</v>
      </c>
      <c r="F6" s="1"/>
      <c r="G6" s="2">
        <f>ROUND(SUM(G4:G5),5)</f>
        <v>15.18</v>
      </c>
      <c r="H6" s="16">
        <f>ROUND(SUM(H4:H5),5)</f>
        <v>20</v>
      </c>
      <c r="I6" s="2">
        <f>I5</f>
        <v>20</v>
      </c>
      <c r="J6" s="3"/>
    </row>
    <row r="7" spans="1:10" x14ac:dyDescent="0.25">
      <c r="A7" s="1"/>
      <c r="B7" s="1"/>
      <c r="C7" s="1"/>
      <c r="D7" s="1"/>
      <c r="E7" s="1" t="s">
        <v>5</v>
      </c>
      <c r="F7" s="1"/>
      <c r="G7" s="2"/>
      <c r="H7" s="16"/>
      <c r="I7" s="2"/>
      <c r="J7" s="3"/>
    </row>
    <row r="8" spans="1:10" ht="15.75" thickBot="1" x14ac:dyDescent="0.3">
      <c r="A8" s="1"/>
      <c r="B8" s="1"/>
      <c r="C8" s="1"/>
      <c r="D8" s="1"/>
      <c r="E8" s="1"/>
      <c r="F8" s="1" t="s">
        <v>6</v>
      </c>
      <c r="G8" s="4">
        <v>250421.75</v>
      </c>
      <c r="H8" s="15">
        <v>250500</v>
      </c>
      <c r="I8" s="4">
        <v>265000</v>
      </c>
      <c r="J8" s="3"/>
    </row>
    <row r="9" spans="1:10" x14ac:dyDescent="0.25">
      <c r="A9" s="1"/>
      <c r="B9" s="1"/>
      <c r="C9" s="1"/>
      <c r="D9" s="1"/>
      <c r="E9" s="1" t="s">
        <v>7</v>
      </c>
      <c r="F9" s="1"/>
      <c r="G9" s="2">
        <f>ROUND(SUM(G7:G8),5)</f>
        <v>250421.75</v>
      </c>
      <c r="H9" s="16">
        <f>ROUND(SUM(H7:H8),5)</f>
        <v>250500</v>
      </c>
      <c r="I9" s="2">
        <f>I8</f>
        <v>265000</v>
      </c>
      <c r="J9" s="3"/>
    </row>
    <row r="10" spans="1:10" ht="15.75" thickBot="1" x14ac:dyDescent="0.3">
      <c r="A10" s="1"/>
      <c r="B10" s="1"/>
      <c r="C10" s="1"/>
      <c r="D10" s="1"/>
      <c r="E10" s="1" t="s">
        <v>8</v>
      </c>
      <c r="F10" s="1"/>
      <c r="G10" s="2">
        <v>1928.19</v>
      </c>
      <c r="H10" s="16">
        <v>2000</v>
      </c>
      <c r="I10" s="2">
        <v>2000</v>
      </c>
      <c r="J10" s="3"/>
    </row>
    <row r="11" spans="1:10" ht="15.75" thickBot="1" x14ac:dyDescent="0.3">
      <c r="A11" s="1"/>
      <c r="B11" s="1"/>
      <c r="C11" s="1"/>
      <c r="D11" s="1" t="s">
        <v>9</v>
      </c>
      <c r="E11" s="1"/>
      <c r="F11" s="1"/>
      <c r="G11" s="6">
        <f>ROUND(G3+G6+SUM(G9:G10),5)</f>
        <v>252365.12</v>
      </c>
      <c r="H11" s="18">
        <f>ROUND(H3+H6+SUM(H9:H10),5)</f>
        <v>252520</v>
      </c>
      <c r="I11" s="18">
        <f>ROUND(I3+I6+SUM(I9:I10),5)</f>
        <v>267020</v>
      </c>
      <c r="J11" s="3"/>
    </row>
    <row r="12" spans="1:10" x14ac:dyDescent="0.25">
      <c r="A12" s="1"/>
      <c r="B12" s="1"/>
      <c r="C12" s="1" t="s">
        <v>79</v>
      </c>
      <c r="D12" s="1"/>
      <c r="E12" s="1"/>
      <c r="F12" s="1"/>
      <c r="G12" s="2">
        <f>G11</f>
        <v>252365.12</v>
      </c>
      <c r="H12" s="16">
        <f>H11</f>
        <v>252520</v>
      </c>
      <c r="I12" s="16">
        <f t="shared" ref="I12" si="0">I11</f>
        <v>267020</v>
      </c>
      <c r="J12" s="16"/>
    </row>
    <row r="13" spans="1:10" x14ac:dyDescent="0.25">
      <c r="A13" s="1"/>
      <c r="B13" s="1"/>
      <c r="C13" s="1"/>
      <c r="D13" s="1" t="s">
        <v>10</v>
      </c>
      <c r="E13" s="1"/>
      <c r="F13" s="1"/>
      <c r="G13" s="2"/>
      <c r="H13" s="16"/>
      <c r="I13" s="2"/>
      <c r="J13" s="3"/>
    </row>
    <row r="14" spans="1:10" x14ac:dyDescent="0.25">
      <c r="A14" s="1"/>
      <c r="B14" s="1"/>
      <c r="C14" s="1"/>
      <c r="D14" s="1"/>
      <c r="E14" s="1" t="s">
        <v>11</v>
      </c>
      <c r="F14" s="1"/>
      <c r="G14" s="2">
        <v>3399.24</v>
      </c>
      <c r="H14" s="16">
        <v>5000</v>
      </c>
      <c r="I14" s="2">
        <v>5000</v>
      </c>
      <c r="J14" s="3"/>
    </row>
    <row r="15" spans="1:10" x14ac:dyDescent="0.25">
      <c r="A15" s="1"/>
      <c r="B15" s="1"/>
      <c r="C15" s="1"/>
      <c r="D15" s="1"/>
      <c r="E15" s="1" t="s">
        <v>83</v>
      </c>
      <c r="F15" s="1"/>
      <c r="G15" s="2">
        <v>730.35</v>
      </c>
      <c r="H15" s="16">
        <v>3000</v>
      </c>
      <c r="I15" s="2">
        <v>3000</v>
      </c>
      <c r="J15" s="3"/>
    </row>
    <row r="16" spans="1:10" x14ac:dyDescent="0.25">
      <c r="A16" s="1"/>
      <c r="B16" s="1"/>
      <c r="C16" s="1"/>
      <c r="D16" s="1"/>
      <c r="E16" s="1" t="s">
        <v>12</v>
      </c>
      <c r="F16" s="1"/>
      <c r="G16" s="2"/>
      <c r="H16" s="16"/>
      <c r="I16" s="2"/>
      <c r="J16" s="3"/>
    </row>
    <row r="17" spans="1:10" x14ac:dyDescent="0.25">
      <c r="A17" s="1"/>
      <c r="B17" s="1"/>
      <c r="C17" s="1"/>
      <c r="D17" s="1"/>
      <c r="E17" s="1"/>
      <c r="F17" s="1" t="s">
        <v>14</v>
      </c>
      <c r="G17" s="2">
        <v>0</v>
      </c>
      <c r="H17" s="16">
        <v>200</v>
      </c>
      <c r="I17" s="2">
        <v>200</v>
      </c>
      <c r="J17" s="3"/>
    </row>
    <row r="18" spans="1:10" x14ac:dyDescent="0.25">
      <c r="A18" s="1"/>
      <c r="B18" s="1"/>
      <c r="C18" s="1"/>
      <c r="D18" s="1"/>
      <c r="E18" s="1"/>
      <c r="F18" s="1" t="s">
        <v>15</v>
      </c>
      <c r="G18" s="2">
        <v>78.73</v>
      </c>
      <c r="H18" s="16">
        <v>300</v>
      </c>
      <c r="I18" s="2">
        <v>500</v>
      </c>
      <c r="J18" s="3"/>
    </row>
    <row r="19" spans="1:10" x14ac:dyDescent="0.25">
      <c r="A19" s="1"/>
      <c r="B19" s="1"/>
      <c r="C19" s="1"/>
      <c r="D19" s="1"/>
      <c r="E19" s="1"/>
      <c r="F19" s="1" t="s">
        <v>16</v>
      </c>
      <c r="G19" s="2">
        <v>346.91</v>
      </c>
      <c r="H19" s="16">
        <v>500</v>
      </c>
      <c r="I19" s="2">
        <v>700</v>
      </c>
      <c r="J19" s="3"/>
    </row>
    <row r="20" spans="1:10" x14ac:dyDescent="0.25">
      <c r="A20" s="1"/>
      <c r="B20" s="1"/>
      <c r="C20" s="1"/>
      <c r="D20" s="1"/>
      <c r="E20" s="1"/>
      <c r="F20" s="1" t="s">
        <v>17</v>
      </c>
      <c r="G20" s="2">
        <v>312.39999999999998</v>
      </c>
      <c r="H20" s="16">
        <v>500</v>
      </c>
      <c r="I20" s="2">
        <v>700</v>
      </c>
      <c r="J20" s="3"/>
    </row>
    <row r="21" spans="1:10" x14ac:dyDescent="0.25">
      <c r="A21" s="1"/>
      <c r="B21" s="1"/>
      <c r="C21" s="1"/>
      <c r="D21" s="1"/>
      <c r="E21" s="1"/>
      <c r="F21" s="1" t="s">
        <v>18</v>
      </c>
      <c r="G21" s="2">
        <v>100.94</v>
      </c>
      <c r="H21" s="16">
        <v>300</v>
      </c>
      <c r="I21" s="2">
        <v>500</v>
      </c>
      <c r="J21" s="3"/>
    </row>
    <row r="22" spans="1:10" x14ac:dyDescent="0.25">
      <c r="A22" s="1"/>
      <c r="B22" s="1"/>
      <c r="C22" s="1"/>
      <c r="D22" s="1"/>
      <c r="E22" s="1"/>
      <c r="F22" s="1" t="s">
        <v>19</v>
      </c>
      <c r="G22" s="2">
        <v>0</v>
      </c>
      <c r="H22" s="16">
        <v>500</v>
      </c>
      <c r="I22" s="2">
        <v>500</v>
      </c>
      <c r="J22" s="3"/>
    </row>
    <row r="23" spans="1:10" x14ac:dyDescent="0.25">
      <c r="A23" s="1"/>
      <c r="B23" s="1"/>
      <c r="C23" s="1"/>
      <c r="D23" s="1"/>
      <c r="E23" s="1"/>
      <c r="F23" s="1" t="s">
        <v>20</v>
      </c>
      <c r="G23" s="2">
        <v>1109.3699999999999</v>
      </c>
      <c r="H23" s="16">
        <v>1500</v>
      </c>
      <c r="I23" s="2">
        <v>1800</v>
      </c>
      <c r="J23" s="3"/>
    </row>
    <row r="24" spans="1:10" ht="15.75" thickBot="1" x14ac:dyDescent="0.3">
      <c r="A24" s="1"/>
      <c r="B24" s="1"/>
      <c r="C24" s="1"/>
      <c r="D24" s="1"/>
      <c r="E24" s="1"/>
      <c r="F24" s="1" t="s">
        <v>21</v>
      </c>
      <c r="G24" s="4">
        <v>57.8</v>
      </c>
      <c r="H24" s="15">
        <v>250</v>
      </c>
      <c r="I24" s="4">
        <v>400</v>
      </c>
      <c r="J24" s="3"/>
    </row>
    <row r="25" spans="1:10" x14ac:dyDescent="0.25">
      <c r="A25" s="1"/>
      <c r="B25" s="1"/>
      <c r="C25" s="1"/>
      <c r="D25" s="1"/>
      <c r="E25" s="1" t="s">
        <v>22</v>
      </c>
      <c r="F25" s="1"/>
      <c r="G25" s="2">
        <f>ROUND(SUM(G16:G24),5)</f>
        <v>2006.15</v>
      </c>
      <c r="H25" s="16">
        <f>ROUND(SUM(H16:H24),5)</f>
        <v>4050</v>
      </c>
      <c r="I25" s="16">
        <f>ROUND(SUM(I16:I24),5)</f>
        <v>5300</v>
      </c>
      <c r="J25" s="3"/>
    </row>
    <row r="26" spans="1:10" x14ac:dyDescent="0.25">
      <c r="A26" s="1"/>
      <c r="B26" s="1"/>
      <c r="C26" s="1"/>
      <c r="D26" s="1"/>
      <c r="E26" s="1" t="s">
        <v>23</v>
      </c>
      <c r="F26" s="1"/>
      <c r="G26" s="2"/>
      <c r="H26" s="16"/>
      <c r="I26" s="2"/>
      <c r="J26" s="3"/>
    </row>
    <row r="27" spans="1:10" x14ac:dyDescent="0.25">
      <c r="A27" s="1"/>
      <c r="B27" s="1"/>
      <c r="C27" s="1"/>
      <c r="D27" s="1"/>
      <c r="E27" s="1"/>
      <c r="F27" s="1" t="s">
        <v>24</v>
      </c>
      <c r="G27" s="2">
        <v>47.96</v>
      </c>
      <c r="H27" s="16">
        <v>50</v>
      </c>
      <c r="I27" s="2">
        <v>0</v>
      </c>
      <c r="J27" s="3"/>
    </row>
    <row r="28" spans="1:10" x14ac:dyDescent="0.25">
      <c r="A28" s="1"/>
      <c r="B28" s="1"/>
      <c r="C28" s="1"/>
      <c r="D28" s="1"/>
      <c r="E28" s="1"/>
      <c r="F28" s="1" t="s">
        <v>25</v>
      </c>
      <c r="G28" s="2">
        <v>246.44</v>
      </c>
      <c r="H28" s="16">
        <v>300</v>
      </c>
      <c r="I28" s="2">
        <v>500</v>
      </c>
      <c r="J28" s="3"/>
    </row>
    <row r="29" spans="1:10" x14ac:dyDescent="0.25">
      <c r="A29" s="1"/>
      <c r="B29" s="1"/>
      <c r="C29" s="1"/>
      <c r="D29" s="1"/>
      <c r="E29" s="1"/>
      <c r="F29" s="1" t="s">
        <v>26</v>
      </c>
      <c r="G29" s="2">
        <v>2830.08</v>
      </c>
      <c r="H29" s="16">
        <v>3800</v>
      </c>
      <c r="I29" s="2">
        <v>3800</v>
      </c>
      <c r="J29" s="3"/>
    </row>
    <row r="30" spans="1:10" x14ac:dyDescent="0.25">
      <c r="A30" s="1"/>
      <c r="B30" s="1"/>
      <c r="C30" s="1"/>
      <c r="D30" s="1"/>
      <c r="E30" s="1"/>
      <c r="F30" s="1" t="s">
        <v>27</v>
      </c>
      <c r="G30" s="2">
        <v>155.80000000000001</v>
      </c>
      <c r="H30" s="16">
        <v>1300</v>
      </c>
      <c r="I30" s="2">
        <v>1000</v>
      </c>
      <c r="J30" s="3"/>
    </row>
    <row r="31" spans="1:10" x14ac:dyDescent="0.25">
      <c r="A31" s="1"/>
      <c r="B31" s="1"/>
      <c r="C31" s="1"/>
      <c r="D31" s="1"/>
      <c r="E31" s="1"/>
      <c r="F31" s="1" t="s">
        <v>28</v>
      </c>
      <c r="G31" s="2">
        <v>1835.18</v>
      </c>
      <c r="H31" s="16">
        <v>2000</v>
      </c>
      <c r="I31" s="2">
        <v>2000</v>
      </c>
      <c r="J31" s="3"/>
    </row>
    <row r="32" spans="1:10" x14ac:dyDescent="0.25">
      <c r="A32" s="1"/>
      <c r="B32" s="1"/>
      <c r="C32" s="1"/>
      <c r="D32" s="1"/>
      <c r="E32" s="1"/>
      <c r="F32" s="1" t="s">
        <v>29</v>
      </c>
      <c r="G32" s="2">
        <v>1057.28</v>
      </c>
      <c r="H32" s="16">
        <v>1200</v>
      </c>
      <c r="I32" s="2">
        <v>1200</v>
      </c>
      <c r="J32" s="3"/>
    </row>
    <row r="33" spans="1:10" x14ac:dyDescent="0.25">
      <c r="A33" s="1"/>
      <c r="B33" s="1"/>
      <c r="C33" s="1"/>
      <c r="D33" s="1"/>
      <c r="E33" s="1"/>
      <c r="F33" s="1" t="s">
        <v>30</v>
      </c>
      <c r="G33" s="2">
        <v>710.35</v>
      </c>
      <c r="H33" s="16">
        <v>1500</v>
      </c>
      <c r="I33" s="2">
        <v>1200</v>
      </c>
      <c r="J33" s="3"/>
    </row>
    <row r="34" spans="1:10" ht="15.75" thickBot="1" x14ac:dyDescent="0.3">
      <c r="A34" s="1"/>
      <c r="B34" s="1"/>
      <c r="C34" s="1"/>
      <c r="D34" s="1"/>
      <c r="E34" s="1"/>
      <c r="F34" s="1" t="s">
        <v>31</v>
      </c>
      <c r="G34" s="4">
        <v>355.8</v>
      </c>
      <c r="H34" s="15">
        <v>400</v>
      </c>
      <c r="I34" s="4">
        <v>400</v>
      </c>
      <c r="J34" s="3"/>
    </row>
    <row r="35" spans="1:10" x14ac:dyDescent="0.25">
      <c r="A35" s="1"/>
      <c r="B35" s="1"/>
      <c r="C35" s="1"/>
      <c r="D35" s="1"/>
      <c r="E35" s="1" t="s">
        <v>32</v>
      </c>
      <c r="F35" s="1"/>
      <c r="G35" s="2">
        <f>ROUND(SUM(G26:G34),5)</f>
        <v>7238.89</v>
      </c>
      <c r="H35" s="16">
        <f>ROUND(SUM(H26:H34),5)</f>
        <v>10550</v>
      </c>
      <c r="I35" s="16">
        <f>ROUND(SUM(I26:I34),5)</f>
        <v>10100</v>
      </c>
      <c r="J35" s="3"/>
    </row>
    <row r="36" spans="1:10" x14ac:dyDescent="0.25">
      <c r="A36" s="1"/>
      <c r="B36" s="1"/>
      <c r="C36" s="1"/>
      <c r="D36" s="1"/>
      <c r="E36" s="1" t="s">
        <v>33</v>
      </c>
      <c r="F36" s="1"/>
      <c r="G36" s="2">
        <v>16.079999999999998</v>
      </c>
      <c r="H36" s="16">
        <v>20500</v>
      </c>
      <c r="I36" s="2">
        <v>30000</v>
      </c>
      <c r="J36" s="3"/>
    </row>
    <row r="37" spans="1:10" x14ac:dyDescent="0.25">
      <c r="A37" s="1"/>
      <c r="B37" s="1"/>
      <c r="C37" s="1"/>
      <c r="D37" s="1"/>
      <c r="E37" s="1" t="s">
        <v>34</v>
      </c>
      <c r="F37" s="1"/>
      <c r="G37" s="2"/>
      <c r="H37" s="16"/>
      <c r="I37" s="2"/>
      <c r="J37" s="3"/>
    </row>
    <row r="38" spans="1:10" x14ac:dyDescent="0.25">
      <c r="A38" s="1"/>
      <c r="B38" s="1"/>
      <c r="C38" s="1"/>
      <c r="D38" s="1"/>
      <c r="E38" s="1"/>
      <c r="F38" s="1" t="s">
        <v>35</v>
      </c>
      <c r="G38" s="2">
        <v>690.83</v>
      </c>
      <c r="H38" s="16">
        <v>5000</v>
      </c>
      <c r="I38" s="2">
        <v>5000</v>
      </c>
      <c r="J38" s="3"/>
    </row>
    <row r="39" spans="1:10" x14ac:dyDescent="0.25">
      <c r="A39" s="1"/>
      <c r="B39" s="1"/>
      <c r="C39" s="1"/>
      <c r="D39" s="1"/>
      <c r="E39" s="1"/>
      <c r="F39" s="1" t="s">
        <v>36</v>
      </c>
      <c r="G39" s="2">
        <v>52.52</v>
      </c>
      <c r="H39" s="16">
        <v>500</v>
      </c>
      <c r="I39" s="2">
        <v>500</v>
      </c>
      <c r="J39" s="3"/>
    </row>
    <row r="40" spans="1:10" x14ac:dyDescent="0.25">
      <c r="A40" s="1"/>
      <c r="B40" s="1"/>
      <c r="C40" s="1"/>
      <c r="D40" s="1"/>
      <c r="E40" s="1"/>
      <c r="F40" s="1" t="s">
        <v>37</v>
      </c>
      <c r="G40" s="2">
        <v>819.11</v>
      </c>
      <c r="H40" s="16">
        <v>2200</v>
      </c>
      <c r="I40" s="2">
        <v>2000</v>
      </c>
      <c r="J40" s="3"/>
    </row>
    <row r="41" spans="1:10" x14ac:dyDescent="0.25">
      <c r="A41" s="1"/>
      <c r="B41" s="1"/>
      <c r="C41" s="1"/>
      <c r="D41" s="1"/>
      <c r="E41" s="1"/>
      <c r="F41" s="1" t="s">
        <v>38</v>
      </c>
      <c r="G41" s="2">
        <v>2615.2399999999998</v>
      </c>
      <c r="H41" s="16">
        <v>5000</v>
      </c>
      <c r="I41" s="2">
        <v>5000</v>
      </c>
      <c r="J41" s="3"/>
    </row>
    <row r="42" spans="1:10" x14ac:dyDescent="0.25">
      <c r="A42" s="1"/>
      <c r="B42" s="1"/>
      <c r="C42" s="1"/>
      <c r="D42" s="1"/>
      <c r="E42" s="1"/>
      <c r="F42" s="1" t="s">
        <v>39</v>
      </c>
      <c r="G42" s="2">
        <v>0</v>
      </c>
      <c r="H42" s="16">
        <v>400</v>
      </c>
      <c r="I42" s="2">
        <v>500</v>
      </c>
      <c r="J42" s="3"/>
    </row>
    <row r="43" spans="1:10" x14ac:dyDescent="0.25">
      <c r="A43" s="1"/>
      <c r="B43" s="1"/>
      <c r="C43" s="1"/>
      <c r="D43" s="1"/>
      <c r="E43" s="1"/>
      <c r="F43" s="1" t="s">
        <v>40</v>
      </c>
      <c r="G43" s="2">
        <v>10935.42</v>
      </c>
      <c r="H43" s="16">
        <v>11000</v>
      </c>
      <c r="I43" s="2">
        <v>5000</v>
      </c>
      <c r="J43" s="3"/>
    </row>
    <row r="44" spans="1:10" ht="15.75" thickBot="1" x14ac:dyDescent="0.3">
      <c r="A44" s="1"/>
      <c r="B44" s="1"/>
      <c r="C44" s="1"/>
      <c r="D44" s="1"/>
      <c r="E44" s="1"/>
      <c r="F44" s="1" t="s">
        <v>41</v>
      </c>
      <c r="G44" s="4">
        <v>0</v>
      </c>
      <c r="H44" s="15">
        <v>300</v>
      </c>
      <c r="I44" s="4">
        <v>500</v>
      </c>
      <c r="J44" s="3"/>
    </row>
    <row r="45" spans="1:10" x14ac:dyDescent="0.25">
      <c r="A45" s="1"/>
      <c r="B45" s="1"/>
      <c r="C45" s="1"/>
      <c r="D45" s="1"/>
      <c r="E45" s="1" t="s">
        <v>42</v>
      </c>
      <c r="F45" s="1"/>
      <c r="G45" s="2">
        <f>ROUND(SUM(G37:G44),5)</f>
        <v>15113.12</v>
      </c>
      <c r="H45" s="16">
        <f>ROUND(SUM(H37:H44),5)</f>
        <v>24400</v>
      </c>
      <c r="I45" s="16">
        <f>ROUND(SUM(I37:I44),5)</f>
        <v>18500</v>
      </c>
      <c r="J45" s="3"/>
    </row>
    <row r="46" spans="1:10" x14ac:dyDescent="0.25">
      <c r="A46" s="1"/>
      <c r="B46" s="1"/>
      <c r="C46" s="1"/>
      <c r="D46" s="1"/>
      <c r="E46" s="1" t="s">
        <v>43</v>
      </c>
      <c r="F46" s="1"/>
      <c r="G46" s="2"/>
      <c r="H46" s="16"/>
      <c r="I46" s="2"/>
      <c r="J46" s="3"/>
    </row>
    <row r="47" spans="1:10" x14ac:dyDescent="0.25">
      <c r="A47" s="1"/>
      <c r="B47" s="1"/>
      <c r="C47" s="1"/>
      <c r="D47" s="1"/>
      <c r="E47" s="1"/>
      <c r="F47" s="1" t="s">
        <v>44</v>
      </c>
      <c r="G47" s="2">
        <v>0</v>
      </c>
      <c r="H47" s="16">
        <v>6000</v>
      </c>
      <c r="I47" s="2">
        <v>6000</v>
      </c>
      <c r="J47" s="3"/>
    </row>
    <row r="48" spans="1:10" x14ac:dyDescent="0.25">
      <c r="A48" s="1"/>
      <c r="B48" s="1"/>
      <c r="C48" s="1"/>
      <c r="D48" s="1"/>
      <c r="E48" s="1"/>
      <c r="F48" s="1" t="s">
        <v>45</v>
      </c>
      <c r="G48" s="2">
        <v>275.79000000000002</v>
      </c>
      <c r="H48" s="16">
        <v>500</v>
      </c>
      <c r="I48" s="2">
        <v>500</v>
      </c>
      <c r="J48" s="3"/>
    </row>
    <row r="49" spans="1:10" x14ac:dyDescent="0.25">
      <c r="A49" s="1"/>
      <c r="B49" s="1"/>
      <c r="C49" s="1"/>
      <c r="D49" s="1"/>
      <c r="E49" s="1"/>
      <c r="F49" s="1" t="s">
        <v>46</v>
      </c>
      <c r="G49" s="2">
        <v>0</v>
      </c>
      <c r="H49" s="16">
        <v>500</v>
      </c>
      <c r="I49" s="2">
        <v>500</v>
      </c>
      <c r="J49" s="3"/>
    </row>
    <row r="50" spans="1:10" ht="15.75" thickBot="1" x14ac:dyDescent="0.3">
      <c r="A50" s="1"/>
      <c r="B50" s="1"/>
      <c r="C50" s="1"/>
      <c r="D50" s="1"/>
      <c r="E50" s="1"/>
      <c r="F50" s="1" t="s">
        <v>86</v>
      </c>
      <c r="G50" s="4">
        <v>0</v>
      </c>
      <c r="H50" s="15">
        <v>0</v>
      </c>
      <c r="I50" s="4">
        <v>0</v>
      </c>
      <c r="J50" s="3"/>
    </row>
    <row r="51" spans="1:10" x14ac:dyDescent="0.25">
      <c r="A51" s="1"/>
      <c r="B51" s="1"/>
      <c r="C51" s="1"/>
      <c r="D51" s="1"/>
      <c r="E51" s="1" t="s">
        <v>47</v>
      </c>
      <c r="F51" s="1"/>
      <c r="G51" s="2">
        <f>ROUND(SUM(G46:G50),5)</f>
        <v>275.79000000000002</v>
      </c>
      <c r="H51" s="16">
        <f>ROUND(SUM(H46:H50),5)</f>
        <v>7000</v>
      </c>
      <c r="I51" s="16">
        <f>ROUND(SUM(I46:I50),5)</f>
        <v>7000</v>
      </c>
      <c r="J51" s="3"/>
    </row>
    <row r="52" spans="1:10" x14ac:dyDescent="0.25">
      <c r="A52" s="1"/>
      <c r="B52" s="1"/>
      <c r="C52" s="1"/>
      <c r="D52" s="1"/>
      <c r="E52" s="1" t="s">
        <v>48</v>
      </c>
      <c r="F52" s="1"/>
      <c r="G52" s="2">
        <v>5998.97</v>
      </c>
      <c r="H52" s="16">
        <v>2200</v>
      </c>
      <c r="I52" s="2">
        <v>5000</v>
      </c>
      <c r="J52" s="3"/>
    </row>
    <row r="53" spans="1:10" x14ac:dyDescent="0.25">
      <c r="A53" s="1"/>
      <c r="B53" s="1"/>
      <c r="C53" s="1"/>
      <c r="D53" s="1"/>
      <c r="E53" s="1" t="s">
        <v>49</v>
      </c>
      <c r="F53" s="1"/>
      <c r="G53" s="2">
        <v>196</v>
      </c>
      <c r="H53" s="16">
        <v>700</v>
      </c>
      <c r="I53" s="2">
        <v>700</v>
      </c>
      <c r="J53" s="3"/>
    </row>
    <row r="54" spans="1:10" x14ac:dyDescent="0.25">
      <c r="A54" s="1"/>
      <c r="B54" s="1"/>
      <c r="C54" s="1"/>
      <c r="D54" s="1"/>
      <c r="E54" s="1" t="s">
        <v>50</v>
      </c>
      <c r="F54" s="1"/>
      <c r="G54" s="2">
        <v>0</v>
      </c>
      <c r="H54" s="16">
        <v>100</v>
      </c>
      <c r="I54" s="2">
        <v>100</v>
      </c>
      <c r="J54" s="3"/>
    </row>
    <row r="55" spans="1:10" x14ac:dyDescent="0.25">
      <c r="A55" s="1"/>
      <c r="B55" s="1"/>
      <c r="C55" s="1"/>
      <c r="D55" s="1"/>
      <c r="E55" s="1" t="s">
        <v>51</v>
      </c>
      <c r="F55" s="1"/>
      <c r="G55" s="2">
        <v>1540</v>
      </c>
      <c r="H55" s="16">
        <v>2600</v>
      </c>
      <c r="I55" s="2">
        <v>2000</v>
      </c>
      <c r="J55" s="3"/>
    </row>
    <row r="56" spans="1:10" x14ac:dyDescent="0.25">
      <c r="A56" s="1"/>
      <c r="B56" s="1"/>
      <c r="C56" s="1"/>
      <c r="D56" s="1"/>
      <c r="E56" s="1" t="s">
        <v>52</v>
      </c>
      <c r="F56" s="1"/>
      <c r="G56" s="2"/>
      <c r="H56" s="16"/>
      <c r="I56" s="2"/>
      <c r="J56" s="3"/>
    </row>
    <row r="57" spans="1:10" x14ac:dyDescent="0.25">
      <c r="A57" s="1"/>
      <c r="B57" s="1"/>
      <c r="C57" s="1"/>
      <c r="D57" s="1"/>
      <c r="E57" s="1"/>
      <c r="F57" s="1" t="s">
        <v>53</v>
      </c>
      <c r="G57" s="2">
        <v>1710.5</v>
      </c>
      <c r="H57" s="16">
        <v>2000</v>
      </c>
      <c r="I57" s="2">
        <v>2000</v>
      </c>
      <c r="J57" s="3"/>
    </row>
    <row r="58" spans="1:10" ht="15.75" thickBot="1" x14ac:dyDescent="0.3">
      <c r="A58" s="1"/>
      <c r="B58" s="1"/>
      <c r="C58" s="1"/>
      <c r="D58" s="1"/>
      <c r="E58" s="1"/>
      <c r="F58" s="1" t="s">
        <v>54</v>
      </c>
      <c r="G58" s="4">
        <v>11369.44</v>
      </c>
      <c r="H58" s="15">
        <v>15000</v>
      </c>
      <c r="I58" s="4">
        <v>5000</v>
      </c>
      <c r="J58" s="3"/>
    </row>
    <row r="59" spans="1:10" x14ac:dyDescent="0.25">
      <c r="A59" s="1"/>
      <c r="B59" s="1"/>
      <c r="C59" s="1"/>
      <c r="D59" s="1"/>
      <c r="E59" s="1" t="s">
        <v>55</v>
      </c>
      <c r="F59" s="1"/>
      <c r="G59" s="2">
        <f>ROUND(SUM(G56:G58),5)</f>
        <v>13079.94</v>
      </c>
      <c r="H59" s="16">
        <f>ROUND(SUM(H56:H58),5)</f>
        <v>17000</v>
      </c>
      <c r="I59" s="16">
        <f>ROUND(SUM(I56:I58),5)</f>
        <v>7000</v>
      </c>
      <c r="J59" s="3"/>
    </row>
    <row r="60" spans="1:10" x14ac:dyDescent="0.25">
      <c r="A60" s="1"/>
      <c r="B60" s="1"/>
      <c r="C60" s="1"/>
      <c r="D60" s="1"/>
      <c r="E60" s="1" t="s">
        <v>56</v>
      </c>
      <c r="F60" s="1"/>
      <c r="G60" s="2"/>
      <c r="H60" s="16"/>
      <c r="I60" s="2"/>
      <c r="J60" s="3"/>
    </row>
    <row r="61" spans="1:10" x14ac:dyDescent="0.25">
      <c r="A61" s="1"/>
      <c r="B61" s="1"/>
      <c r="C61" s="1"/>
      <c r="D61" s="1"/>
      <c r="E61" s="1"/>
      <c r="F61" s="1" t="s">
        <v>57</v>
      </c>
      <c r="G61" s="2">
        <v>5795.98</v>
      </c>
      <c r="H61" s="16">
        <v>6000</v>
      </c>
      <c r="I61" s="2">
        <v>6500</v>
      </c>
      <c r="J61" s="3"/>
    </row>
    <row r="62" spans="1:10" x14ac:dyDescent="0.25">
      <c r="A62" s="1"/>
      <c r="B62" s="1"/>
      <c r="C62" s="1"/>
      <c r="D62" s="1"/>
      <c r="E62" s="1"/>
      <c r="F62" s="1" t="s">
        <v>58</v>
      </c>
      <c r="G62" s="2">
        <v>6120</v>
      </c>
      <c r="H62" s="16">
        <v>7000</v>
      </c>
      <c r="I62" s="2">
        <v>7000</v>
      </c>
      <c r="J62" s="3"/>
    </row>
    <row r="63" spans="1:10" ht="15.75" thickBot="1" x14ac:dyDescent="0.3">
      <c r="A63" s="1"/>
      <c r="B63" s="1"/>
      <c r="C63" s="1"/>
      <c r="D63" s="1"/>
      <c r="E63" s="1"/>
      <c r="F63" s="1" t="s">
        <v>59</v>
      </c>
      <c r="G63" s="4">
        <v>0</v>
      </c>
      <c r="H63" s="15">
        <v>0</v>
      </c>
      <c r="I63" s="4">
        <v>0</v>
      </c>
      <c r="J63" s="3"/>
    </row>
    <row r="64" spans="1:10" x14ac:dyDescent="0.25">
      <c r="A64" s="1"/>
      <c r="B64" s="1"/>
      <c r="C64" s="1"/>
      <c r="D64" s="1"/>
      <c r="E64" s="1" t="s">
        <v>60</v>
      </c>
      <c r="F64" s="1"/>
      <c r="G64" s="2">
        <f>ROUND(SUM(G60:G63),5)</f>
        <v>11915.98</v>
      </c>
      <c r="H64" s="16">
        <f>ROUND(SUM(H60:H63),5)</f>
        <v>13000</v>
      </c>
      <c r="I64" s="16">
        <f>ROUND(SUM(I60:I63),5)</f>
        <v>13500</v>
      </c>
      <c r="J64" s="3"/>
    </row>
    <row r="65" spans="1:10" x14ac:dyDescent="0.25">
      <c r="A65" s="1"/>
      <c r="B65" s="1"/>
      <c r="C65" s="1"/>
      <c r="D65" s="1"/>
      <c r="E65" s="1" t="s">
        <v>61</v>
      </c>
      <c r="F65" s="1"/>
      <c r="G65" s="2"/>
      <c r="H65" s="16"/>
      <c r="I65" s="2"/>
      <c r="J65" s="3"/>
    </row>
    <row r="66" spans="1:10" x14ac:dyDescent="0.25">
      <c r="A66" s="1"/>
      <c r="B66" s="1"/>
      <c r="C66" s="1"/>
      <c r="D66" s="1"/>
      <c r="E66" s="1"/>
      <c r="F66" s="1" t="s">
        <v>62</v>
      </c>
      <c r="G66" s="2">
        <v>1520.8</v>
      </c>
      <c r="H66" s="16">
        <v>0</v>
      </c>
      <c r="I66" s="2">
        <v>0</v>
      </c>
      <c r="J66" s="3"/>
    </row>
    <row r="67" spans="1:10" x14ac:dyDescent="0.25">
      <c r="A67" s="1"/>
      <c r="B67" s="1"/>
      <c r="C67" s="1"/>
      <c r="D67" s="1"/>
      <c r="E67" s="1"/>
      <c r="F67" s="1" t="s">
        <v>97</v>
      </c>
      <c r="G67" s="2">
        <v>9875.77</v>
      </c>
      <c r="H67" s="16">
        <v>13000</v>
      </c>
      <c r="I67" s="2">
        <v>7000</v>
      </c>
      <c r="J67" s="3"/>
    </row>
    <row r="68" spans="1:10" x14ac:dyDescent="0.25">
      <c r="A68" s="1"/>
      <c r="B68" s="1"/>
      <c r="C68" s="1"/>
      <c r="D68" s="1"/>
      <c r="E68" s="1"/>
      <c r="F68" s="1" t="s">
        <v>63</v>
      </c>
      <c r="G68" s="2">
        <v>2968</v>
      </c>
      <c r="H68" s="16">
        <v>6000</v>
      </c>
      <c r="I68" s="2">
        <f>[1]Fire!$C$5</f>
        <v>52000</v>
      </c>
      <c r="J68" s="3"/>
    </row>
    <row r="69" spans="1:10" x14ac:dyDescent="0.25">
      <c r="A69" s="1"/>
      <c r="B69" s="1"/>
      <c r="C69" s="1"/>
      <c r="D69" s="1"/>
      <c r="E69" s="1"/>
      <c r="F69" s="1" t="s">
        <v>64</v>
      </c>
      <c r="G69" s="2">
        <v>508.06</v>
      </c>
      <c r="H69" s="16">
        <v>600</v>
      </c>
      <c r="I69" s="2">
        <v>1000</v>
      </c>
      <c r="J69" s="3"/>
    </row>
    <row r="70" spans="1:10" x14ac:dyDescent="0.25">
      <c r="A70" s="1"/>
      <c r="B70" s="1"/>
      <c r="C70" s="1"/>
      <c r="D70" s="1"/>
      <c r="E70" s="1"/>
      <c r="F70" s="1" t="s">
        <v>65</v>
      </c>
      <c r="G70" s="2">
        <v>25536.97</v>
      </c>
      <c r="H70" s="16">
        <v>32000</v>
      </c>
      <c r="I70" s="2">
        <v>0</v>
      </c>
      <c r="J70" s="3"/>
    </row>
    <row r="71" spans="1:10" x14ac:dyDescent="0.25">
      <c r="A71" s="1"/>
      <c r="B71" s="1"/>
      <c r="C71" s="1"/>
      <c r="D71" s="1"/>
      <c r="E71" s="1"/>
      <c r="F71" s="1" t="s">
        <v>66</v>
      </c>
      <c r="G71" s="2">
        <v>6831.15</v>
      </c>
      <c r="H71" s="16">
        <v>12000</v>
      </c>
      <c r="I71" s="2">
        <v>12000</v>
      </c>
      <c r="J71" s="3"/>
    </row>
    <row r="72" spans="1:10" ht="15.75" thickBot="1" x14ac:dyDescent="0.3">
      <c r="A72" s="1"/>
      <c r="B72" s="1"/>
      <c r="C72" s="1"/>
      <c r="D72" s="1"/>
      <c r="E72" s="1"/>
      <c r="F72" s="1" t="s">
        <v>67</v>
      </c>
      <c r="G72" s="4">
        <v>28701.119999999999</v>
      </c>
      <c r="H72" s="15">
        <v>27852</v>
      </c>
      <c r="I72" s="4">
        <v>31680</v>
      </c>
      <c r="J72" s="3"/>
    </row>
    <row r="73" spans="1:10" x14ac:dyDescent="0.25">
      <c r="A73" s="1"/>
      <c r="B73" s="1"/>
      <c r="C73" s="1"/>
      <c r="D73" s="1"/>
      <c r="E73" s="1" t="s">
        <v>68</v>
      </c>
      <c r="F73" s="1"/>
      <c r="G73" s="2">
        <f>ROUND(SUM(G65:G72),5)</f>
        <v>75941.87</v>
      </c>
      <c r="H73" s="16">
        <f>ROUND(SUM(H65:H72),5)</f>
        <v>91452</v>
      </c>
      <c r="I73" s="16">
        <f>ROUND(SUM(I65:I72),5)</f>
        <v>103680</v>
      </c>
      <c r="J73" s="3"/>
    </row>
    <row r="74" spans="1:10" x14ac:dyDescent="0.25">
      <c r="A74" s="1"/>
      <c r="B74" s="1"/>
      <c r="C74" s="1"/>
      <c r="D74" s="1"/>
      <c r="E74" s="1" t="s">
        <v>69</v>
      </c>
      <c r="F74" s="1"/>
      <c r="G74" s="2"/>
      <c r="H74" s="16"/>
      <c r="I74" s="2"/>
      <c r="J74" s="3"/>
    </row>
    <row r="75" spans="1:10" x14ac:dyDescent="0.25">
      <c r="A75" s="1"/>
      <c r="B75" s="1"/>
      <c r="C75" s="1"/>
      <c r="D75" s="1"/>
      <c r="E75" s="1"/>
      <c r="F75" s="1" t="s">
        <v>70</v>
      </c>
      <c r="G75" s="2">
        <v>2308.5500000000002</v>
      </c>
      <c r="H75" s="16">
        <v>4000</v>
      </c>
      <c r="I75" s="2">
        <v>3500</v>
      </c>
      <c r="J75" s="3"/>
    </row>
    <row r="76" spans="1:10" x14ac:dyDescent="0.25">
      <c r="A76" s="1"/>
      <c r="B76" s="1"/>
      <c r="C76" s="1"/>
      <c r="D76" s="1"/>
      <c r="E76" s="1"/>
      <c r="F76" s="1" t="s">
        <v>71</v>
      </c>
      <c r="G76" s="2">
        <v>539.91</v>
      </c>
      <c r="H76" s="16">
        <v>1000</v>
      </c>
      <c r="I76" s="2">
        <v>800</v>
      </c>
      <c r="J76" s="3"/>
    </row>
    <row r="77" spans="1:10" x14ac:dyDescent="0.25">
      <c r="A77" s="1"/>
      <c r="B77" s="1"/>
      <c r="C77" s="1"/>
      <c r="D77" s="1"/>
      <c r="E77" s="1"/>
      <c r="F77" s="1" t="s">
        <v>72</v>
      </c>
      <c r="G77" s="2">
        <v>730.68</v>
      </c>
      <c r="H77" s="16">
        <v>1000</v>
      </c>
      <c r="I77" s="2">
        <v>1000</v>
      </c>
      <c r="J77" s="3"/>
    </row>
    <row r="78" spans="1:10" x14ac:dyDescent="0.25">
      <c r="A78" s="1"/>
      <c r="B78" s="1"/>
      <c r="C78" s="1"/>
      <c r="D78" s="1"/>
      <c r="E78" s="1"/>
      <c r="F78" s="1" t="s">
        <v>73</v>
      </c>
      <c r="G78" s="2">
        <v>6874.51</v>
      </c>
      <c r="H78" s="16">
        <v>7000</v>
      </c>
      <c r="I78" s="2">
        <v>8000</v>
      </c>
      <c r="J78" s="3"/>
    </row>
    <row r="79" spans="1:10" x14ac:dyDescent="0.25">
      <c r="A79" s="1"/>
      <c r="B79" s="1"/>
      <c r="C79" s="1"/>
      <c r="D79" s="1"/>
      <c r="E79" s="1"/>
      <c r="F79" s="1" t="s">
        <v>74</v>
      </c>
      <c r="G79" s="2">
        <v>44504.7</v>
      </c>
      <c r="H79" s="16">
        <v>44100</v>
      </c>
      <c r="I79" s="2">
        <v>25000</v>
      </c>
      <c r="J79" s="3"/>
    </row>
    <row r="80" spans="1:10" ht="15.75" thickBot="1" x14ac:dyDescent="0.3">
      <c r="A80" s="1"/>
      <c r="B80" s="1"/>
      <c r="C80" s="1"/>
      <c r="D80" s="1"/>
      <c r="E80" s="1"/>
      <c r="F80" s="1" t="s">
        <v>75</v>
      </c>
      <c r="G80" s="4">
        <v>6011.81</v>
      </c>
      <c r="H80" s="15">
        <v>7000</v>
      </c>
      <c r="I80" s="4">
        <v>7000</v>
      </c>
      <c r="J80" s="3"/>
    </row>
    <row r="81" spans="1:10" x14ac:dyDescent="0.25">
      <c r="A81" s="1"/>
      <c r="B81" s="1"/>
      <c r="C81" s="1"/>
      <c r="D81" s="1"/>
      <c r="E81" s="1" t="s">
        <v>76</v>
      </c>
      <c r="F81" s="1"/>
      <c r="G81" s="2">
        <f>ROUND(SUM(G74:G80),5)</f>
        <v>60970.16</v>
      </c>
      <c r="H81" s="16">
        <f>ROUND(SUM(H74:H80),5)</f>
        <v>64100</v>
      </c>
      <c r="I81" s="16">
        <f t="shared" ref="I81" si="1">ROUND(SUM(I74:I80),5)</f>
        <v>45300</v>
      </c>
      <c r="J81" s="16"/>
    </row>
    <row r="82" spans="1:10" x14ac:dyDescent="0.25">
      <c r="A82" s="1"/>
      <c r="B82" s="1"/>
      <c r="C82" s="1"/>
      <c r="D82" s="1"/>
      <c r="E82" s="1" t="s">
        <v>77</v>
      </c>
      <c r="F82" s="1"/>
      <c r="G82" s="2">
        <v>9653.09</v>
      </c>
      <c r="H82" s="16">
        <v>10000</v>
      </c>
      <c r="I82" s="2">
        <v>12000</v>
      </c>
      <c r="J82" s="3"/>
    </row>
    <row r="83" spans="1:10" ht="15.75" thickBot="1" x14ac:dyDescent="0.3">
      <c r="A83" s="1"/>
      <c r="B83" s="1"/>
      <c r="C83" s="1"/>
      <c r="D83" s="1"/>
      <c r="E83" s="1" t="s">
        <v>82</v>
      </c>
      <c r="F83" s="1"/>
      <c r="G83" s="2">
        <v>0</v>
      </c>
      <c r="H83" s="16">
        <v>0</v>
      </c>
      <c r="I83" s="2">
        <v>0</v>
      </c>
      <c r="J83" s="3"/>
    </row>
    <row r="84" spans="1:10" ht="15.75" thickBot="1" x14ac:dyDescent="0.3">
      <c r="A84" s="1"/>
      <c r="B84" s="1"/>
      <c r="C84" s="1"/>
      <c r="D84" s="1" t="s">
        <v>78</v>
      </c>
      <c r="E84" s="1"/>
      <c r="F84" s="1"/>
      <c r="G84" s="11">
        <f>ROUND(SUM(G13:G15)+G25+SUM(G35:G36)+G45+SUM(G51:G55)+G59+G64+G73+SUM(G81:G83),5)</f>
        <v>208075.63</v>
      </c>
      <c r="H84" s="19">
        <f>ROUND(SUM(H13:H15)+H25+SUM(H35:H36)+H45+SUM(H51:H55)+H59+H64+H73+SUM(H81:H83),5)</f>
        <v>275652</v>
      </c>
      <c r="I84" s="19">
        <f>ROUND(SUM(I13:I15)+I25+SUM(I35:I36)+I45+SUM(I51:I55)+I59+I64+I73+SUM(I81:I83),5)</f>
        <v>268180</v>
      </c>
      <c r="J84" s="3"/>
    </row>
    <row r="85" spans="1:10" ht="15.75" thickBot="1" x14ac:dyDescent="0.3">
      <c r="A85" s="1"/>
      <c r="B85" s="1" t="s">
        <v>98</v>
      </c>
      <c r="C85" s="1"/>
      <c r="D85" s="1"/>
      <c r="E85" s="1"/>
      <c r="F85" s="1"/>
      <c r="G85" s="11">
        <f>ROUND(G2+G12-G84,5)</f>
        <v>44289.49</v>
      </c>
      <c r="H85" s="19">
        <f>ROUND(H2+H12-H84,5)</f>
        <v>-23132</v>
      </c>
      <c r="I85" s="19">
        <f>ROUND(I2+I12-I84,5)</f>
        <v>-1160</v>
      </c>
      <c r="J85" s="3"/>
    </row>
    <row r="86" spans="1:10" s="22" customFormat="1" ht="12" thickBot="1" x14ac:dyDescent="0.25">
      <c r="A86" s="1" t="s">
        <v>85</v>
      </c>
      <c r="B86" s="1"/>
      <c r="C86" s="1"/>
      <c r="D86" s="1"/>
      <c r="E86" s="1"/>
      <c r="F86" s="1"/>
      <c r="G86" s="29">
        <f>G85</f>
        <v>44289.49</v>
      </c>
      <c r="H86" s="31">
        <f>H85</f>
        <v>-23132</v>
      </c>
      <c r="I86" s="31">
        <f>I85</f>
        <v>-1160</v>
      </c>
      <c r="J86" s="1"/>
    </row>
    <row r="87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11:26 AM
 07/14/22
 Accrual Basis&amp;C&amp;"Arial,Bold"&amp;12 Shasta Fire Department
&amp;14 2022-2023 Budget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2390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23905" r:id="rId4" name="FILTER"/>
      </mc:Fallback>
    </mc:AlternateContent>
    <mc:AlternateContent xmlns:mc="http://schemas.openxmlformats.org/markup-compatibility/2006">
      <mc:Choice Requires="x14">
        <control shapeId="12390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2390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BFB9-CEEC-4EA4-80C3-7B765CDB3C6B}">
  <sheetPr codeName="Sheet26"/>
  <dimension ref="A1:J87"/>
  <sheetViews>
    <sheetView showRuler="0" zoomScaleNormal="100" workbookViewId="0">
      <pane ySplit="1" topLeftCell="A62" activePane="bottomLeft" state="frozen"/>
      <selection pane="bottomLeft" activeCell="H54" sqref="H54"/>
    </sheetView>
  </sheetViews>
  <sheetFormatPr defaultRowHeight="15" x14ac:dyDescent="0.25"/>
  <cols>
    <col min="1" max="5" width="3" style="22" customWidth="1"/>
    <col min="6" max="6" width="33.28515625" style="22" customWidth="1"/>
    <col min="7" max="7" width="12.5703125" bestFit="1" customWidth="1"/>
    <col min="8" max="8" width="8.7109375" bestFit="1" customWidth="1"/>
    <col min="9" max="9" width="12" style="38" bestFit="1" customWidth="1"/>
    <col min="10" max="10" width="2.28515625" customWidth="1"/>
  </cols>
  <sheetData>
    <row r="1" spans="1:10" s="8" customFormat="1" ht="29.25" customHeight="1" thickBot="1" x14ac:dyDescent="0.3">
      <c r="A1" s="7"/>
      <c r="B1" s="7"/>
      <c r="C1" s="7"/>
      <c r="D1" s="7"/>
      <c r="E1" s="7"/>
      <c r="F1" s="7"/>
      <c r="G1" s="13" t="s">
        <v>100</v>
      </c>
      <c r="H1" s="30" t="s">
        <v>101</v>
      </c>
      <c r="I1" s="32" t="s">
        <v>102</v>
      </c>
      <c r="J1" s="20"/>
    </row>
    <row r="2" spans="1:10" x14ac:dyDescent="0.25">
      <c r="A2" s="1"/>
      <c r="B2" s="1" t="s">
        <v>0</v>
      </c>
      <c r="C2" s="1"/>
      <c r="D2" s="1"/>
      <c r="E2" s="1"/>
      <c r="F2" s="1"/>
      <c r="G2" s="2"/>
      <c r="H2" s="2"/>
      <c r="I2" s="33"/>
      <c r="J2" s="3"/>
    </row>
    <row r="3" spans="1:10" x14ac:dyDescent="0.25">
      <c r="A3" s="1"/>
      <c r="B3" s="1"/>
      <c r="C3" s="1"/>
      <c r="D3" s="1" t="s">
        <v>1</v>
      </c>
      <c r="E3" s="1"/>
      <c r="F3" s="1"/>
      <c r="G3" s="2"/>
      <c r="H3" s="2"/>
      <c r="I3" s="33"/>
      <c r="J3" s="3"/>
    </row>
    <row r="4" spans="1:10" x14ac:dyDescent="0.25">
      <c r="A4" s="1"/>
      <c r="B4" s="1"/>
      <c r="C4" s="1"/>
      <c r="D4" s="1"/>
      <c r="E4" s="1" t="s">
        <v>2</v>
      </c>
      <c r="F4" s="1"/>
      <c r="G4" s="2"/>
      <c r="H4" s="2"/>
      <c r="I4" s="33"/>
      <c r="J4" s="3"/>
    </row>
    <row r="5" spans="1:10" ht="15.75" thickBot="1" x14ac:dyDescent="0.3">
      <c r="A5" s="1"/>
      <c r="B5" s="1"/>
      <c r="C5" s="1"/>
      <c r="D5" s="1"/>
      <c r="E5" s="1"/>
      <c r="F5" s="1" t="s">
        <v>3</v>
      </c>
      <c r="G5" s="4">
        <v>14.04</v>
      </c>
      <c r="H5" s="15">
        <v>20</v>
      </c>
      <c r="I5" s="34">
        <v>20</v>
      </c>
      <c r="J5" s="3"/>
    </row>
    <row r="6" spans="1:10" x14ac:dyDescent="0.25">
      <c r="A6" s="1"/>
      <c r="B6" s="1"/>
      <c r="C6" s="1"/>
      <c r="D6" s="1"/>
      <c r="E6" s="1" t="s">
        <v>4</v>
      </c>
      <c r="F6" s="1"/>
      <c r="G6" s="2">
        <f>ROUND(SUM(G4:G5),5)</f>
        <v>14.04</v>
      </c>
      <c r="H6" s="16">
        <f>ROUND(SUM(H4:H5),5)</f>
        <v>20</v>
      </c>
      <c r="I6" s="28">
        <f>ROUND(SUM(I4:I5),5)</f>
        <v>20</v>
      </c>
      <c r="J6" s="3"/>
    </row>
    <row r="7" spans="1:10" x14ac:dyDescent="0.25">
      <c r="A7" s="1"/>
      <c r="B7" s="1"/>
      <c r="C7" s="1"/>
      <c r="D7" s="1"/>
      <c r="E7" s="1" t="s">
        <v>5</v>
      </c>
      <c r="F7" s="1"/>
      <c r="G7" s="2"/>
      <c r="H7" s="16"/>
      <c r="I7" s="28"/>
      <c r="J7" s="3"/>
    </row>
    <row r="8" spans="1:10" ht="15.75" thickBot="1" x14ac:dyDescent="0.3">
      <c r="A8" s="1"/>
      <c r="B8" s="1"/>
      <c r="C8" s="1"/>
      <c r="D8" s="1"/>
      <c r="E8" s="1"/>
      <c r="F8" s="1" t="s">
        <v>6</v>
      </c>
      <c r="G8" s="4">
        <v>250421.75</v>
      </c>
      <c r="H8" s="15">
        <v>235000</v>
      </c>
      <c r="I8" s="34">
        <v>265000</v>
      </c>
      <c r="J8" s="3"/>
    </row>
    <row r="9" spans="1:10" x14ac:dyDescent="0.25">
      <c r="A9" s="1"/>
      <c r="B9" s="1"/>
      <c r="C9" s="1"/>
      <c r="D9" s="1"/>
      <c r="E9" s="1" t="s">
        <v>7</v>
      </c>
      <c r="F9" s="1"/>
      <c r="G9" s="2">
        <f>ROUND(SUM(G7:G8),5)</f>
        <v>250421.75</v>
      </c>
      <c r="H9" s="16">
        <f>ROUND(SUM(H7:H8),5)</f>
        <v>235000</v>
      </c>
      <c r="I9" s="28">
        <f>ROUND(SUM(I7:I8),5)</f>
        <v>265000</v>
      </c>
      <c r="J9" s="3"/>
    </row>
    <row r="10" spans="1:10" ht="15.75" thickBot="1" x14ac:dyDescent="0.3">
      <c r="A10" s="1"/>
      <c r="B10" s="1"/>
      <c r="C10" s="1"/>
      <c r="D10" s="1"/>
      <c r="E10" s="1" t="s">
        <v>8</v>
      </c>
      <c r="F10" s="1"/>
      <c r="G10" s="2">
        <v>1928.19</v>
      </c>
      <c r="H10" s="16">
        <v>2000</v>
      </c>
      <c r="I10" s="28">
        <v>2000</v>
      </c>
      <c r="J10" s="3"/>
    </row>
    <row r="11" spans="1:10" ht="15.75" thickBot="1" x14ac:dyDescent="0.3">
      <c r="A11" s="1"/>
      <c r="B11" s="1"/>
      <c r="C11" s="1"/>
      <c r="D11" s="1" t="s">
        <v>9</v>
      </c>
      <c r="E11" s="1"/>
      <c r="F11" s="1"/>
      <c r="G11" s="6">
        <f>ROUND(G3+G6+SUM(G9:G10),5)</f>
        <v>252363.98</v>
      </c>
      <c r="H11" s="18">
        <f>ROUND(H3+H6+SUM(H9:H10),5)</f>
        <v>237020</v>
      </c>
      <c r="I11" s="35">
        <f>ROUND(I3+I6+SUM(I9:I10),5)</f>
        <v>267020</v>
      </c>
      <c r="J11" s="3"/>
    </row>
    <row r="12" spans="1:10" x14ac:dyDescent="0.25">
      <c r="A12" s="1"/>
      <c r="B12" s="1"/>
      <c r="C12" s="1" t="s">
        <v>79</v>
      </c>
      <c r="D12" s="1"/>
      <c r="E12" s="1"/>
      <c r="F12" s="1"/>
      <c r="G12" s="2">
        <f>G11</f>
        <v>252363.98</v>
      </c>
      <c r="H12" s="16">
        <f>H11</f>
        <v>237020</v>
      </c>
      <c r="I12" s="28">
        <f>I11</f>
        <v>267020</v>
      </c>
      <c r="J12" s="3"/>
    </row>
    <row r="13" spans="1:10" x14ac:dyDescent="0.25">
      <c r="A13" s="1"/>
      <c r="B13" s="1"/>
      <c r="C13" s="1"/>
      <c r="D13" s="1" t="s">
        <v>10</v>
      </c>
      <c r="E13" s="1"/>
      <c r="F13" s="1"/>
      <c r="G13" s="2"/>
      <c r="H13" s="16"/>
      <c r="I13" s="28"/>
      <c r="J13" s="3"/>
    </row>
    <row r="14" spans="1:10" x14ac:dyDescent="0.25">
      <c r="A14" s="1"/>
      <c r="B14" s="1"/>
      <c r="C14" s="1"/>
      <c r="D14" s="1"/>
      <c r="E14" s="1" t="s">
        <v>11</v>
      </c>
      <c r="F14" s="1"/>
      <c r="G14" s="2">
        <v>3080.38</v>
      </c>
      <c r="H14" s="16">
        <v>5000</v>
      </c>
      <c r="I14" s="28">
        <v>5000</v>
      </c>
      <c r="J14" s="3"/>
    </row>
    <row r="15" spans="1:10" x14ac:dyDescent="0.25">
      <c r="A15" s="1"/>
      <c r="B15" s="1"/>
      <c r="C15" s="1"/>
      <c r="D15" s="1"/>
      <c r="E15" s="1" t="s">
        <v>83</v>
      </c>
      <c r="F15" s="1"/>
      <c r="G15" s="2">
        <v>624.16999999999996</v>
      </c>
      <c r="H15" s="16">
        <v>3000</v>
      </c>
      <c r="I15" s="28">
        <v>3000</v>
      </c>
      <c r="J15" s="3"/>
    </row>
    <row r="16" spans="1:10" x14ac:dyDescent="0.25">
      <c r="A16" s="1"/>
      <c r="B16" s="1"/>
      <c r="C16" s="1"/>
      <c r="D16" s="1"/>
      <c r="E16" s="1" t="s">
        <v>12</v>
      </c>
      <c r="F16" s="1"/>
      <c r="G16" s="2"/>
      <c r="H16" s="16"/>
      <c r="I16" s="28"/>
      <c r="J16" s="3"/>
    </row>
    <row r="17" spans="1:10" x14ac:dyDescent="0.25">
      <c r="A17" s="1"/>
      <c r="B17" s="1"/>
      <c r="C17" s="1"/>
      <c r="D17" s="1"/>
      <c r="E17" s="1"/>
      <c r="F17" s="1" t="s">
        <v>14</v>
      </c>
      <c r="G17" s="2">
        <v>0</v>
      </c>
      <c r="H17" s="16">
        <v>150</v>
      </c>
      <c r="I17" s="16">
        <v>200</v>
      </c>
      <c r="J17" s="3"/>
    </row>
    <row r="18" spans="1:10" x14ac:dyDescent="0.25">
      <c r="A18" s="1"/>
      <c r="B18" s="1"/>
      <c r="C18" s="1"/>
      <c r="D18" s="1"/>
      <c r="E18" s="1"/>
      <c r="F18" s="1" t="s">
        <v>15</v>
      </c>
      <c r="G18" s="2">
        <v>78.73</v>
      </c>
      <c r="H18" s="16">
        <v>300</v>
      </c>
      <c r="I18" s="16">
        <v>300</v>
      </c>
      <c r="J18" s="3"/>
    </row>
    <row r="19" spans="1:10" x14ac:dyDescent="0.25">
      <c r="A19" s="1"/>
      <c r="B19" s="1"/>
      <c r="C19" s="1"/>
      <c r="D19" s="1"/>
      <c r="E19" s="1"/>
      <c r="F19" s="1" t="s">
        <v>16</v>
      </c>
      <c r="G19" s="2">
        <v>183.26</v>
      </c>
      <c r="H19" s="16">
        <v>500</v>
      </c>
      <c r="I19" s="16">
        <v>500</v>
      </c>
      <c r="J19" s="3"/>
    </row>
    <row r="20" spans="1:10" x14ac:dyDescent="0.25">
      <c r="A20" s="1"/>
      <c r="B20" s="1"/>
      <c r="C20" s="1"/>
      <c r="D20" s="1"/>
      <c r="E20" s="1"/>
      <c r="F20" s="1" t="s">
        <v>17</v>
      </c>
      <c r="G20" s="2">
        <v>312.39999999999998</v>
      </c>
      <c r="H20" s="16">
        <v>500</v>
      </c>
      <c r="I20" s="16">
        <v>500</v>
      </c>
      <c r="J20" s="3"/>
    </row>
    <row r="21" spans="1:10" x14ac:dyDescent="0.25">
      <c r="A21" s="1"/>
      <c r="B21" s="1"/>
      <c r="C21" s="1"/>
      <c r="D21" s="1"/>
      <c r="E21" s="1"/>
      <c r="F21" s="1" t="s">
        <v>18</v>
      </c>
      <c r="G21" s="2">
        <v>100.94</v>
      </c>
      <c r="H21" s="16">
        <v>300</v>
      </c>
      <c r="I21" s="16">
        <v>500</v>
      </c>
      <c r="J21" s="3"/>
    </row>
    <row r="22" spans="1:10" x14ac:dyDescent="0.25">
      <c r="A22" s="1"/>
      <c r="B22" s="1"/>
      <c r="C22" s="1"/>
      <c r="D22" s="1"/>
      <c r="E22" s="1"/>
      <c r="F22" s="1" t="s">
        <v>19</v>
      </c>
      <c r="G22" s="2">
        <v>0</v>
      </c>
      <c r="H22" s="16">
        <v>500</v>
      </c>
      <c r="I22" s="16">
        <v>500</v>
      </c>
      <c r="J22" s="3"/>
    </row>
    <row r="23" spans="1:10" x14ac:dyDescent="0.25">
      <c r="A23" s="1"/>
      <c r="B23" s="1"/>
      <c r="C23" s="1"/>
      <c r="D23" s="1"/>
      <c r="E23" s="1"/>
      <c r="F23" s="1" t="s">
        <v>20</v>
      </c>
      <c r="G23" s="2">
        <v>928.23</v>
      </c>
      <c r="H23" s="16">
        <v>1500</v>
      </c>
      <c r="I23" s="16">
        <v>1200</v>
      </c>
      <c r="J23" s="3"/>
    </row>
    <row r="24" spans="1:10" ht="15.75" thickBot="1" x14ac:dyDescent="0.3">
      <c r="A24" s="1"/>
      <c r="B24" s="1"/>
      <c r="C24" s="1"/>
      <c r="D24" s="1"/>
      <c r="E24" s="1"/>
      <c r="F24" s="1" t="s">
        <v>21</v>
      </c>
      <c r="G24" s="4">
        <v>57.8</v>
      </c>
      <c r="H24" s="15">
        <v>250</v>
      </c>
      <c r="I24" s="15">
        <v>500</v>
      </c>
      <c r="J24" s="3"/>
    </row>
    <row r="25" spans="1:10" x14ac:dyDescent="0.25">
      <c r="A25" s="1"/>
      <c r="B25" s="1"/>
      <c r="C25" s="1"/>
      <c r="D25" s="1"/>
      <c r="E25" s="1" t="s">
        <v>22</v>
      </c>
      <c r="F25" s="1"/>
      <c r="G25" s="2">
        <f>ROUND(SUM(G16:G24),5)</f>
        <v>1661.36</v>
      </c>
      <c r="H25" s="16">
        <f>ROUND(SUM(H16:H24),5)</f>
        <v>4000</v>
      </c>
      <c r="I25" s="28">
        <f t="shared" ref="I25" si="0">ROUND(SUM(I16:I24),5)</f>
        <v>4200</v>
      </c>
      <c r="J25" s="16"/>
    </row>
    <row r="26" spans="1:10" x14ac:dyDescent="0.25">
      <c r="A26" s="1"/>
      <c r="B26" s="1"/>
      <c r="C26" s="1"/>
      <c r="D26" s="1"/>
      <c r="E26" s="1" t="s">
        <v>23</v>
      </c>
      <c r="F26" s="1"/>
      <c r="G26" s="2"/>
      <c r="H26" s="16"/>
      <c r="I26" s="28"/>
      <c r="J26" s="3"/>
    </row>
    <row r="27" spans="1:10" x14ac:dyDescent="0.25">
      <c r="A27" s="1"/>
      <c r="B27" s="1"/>
      <c r="C27" s="1"/>
      <c r="D27" s="1"/>
      <c r="E27" s="1"/>
      <c r="F27" s="1" t="s">
        <v>24</v>
      </c>
      <c r="G27" s="2">
        <v>47.96</v>
      </c>
      <c r="H27" s="16">
        <v>50</v>
      </c>
      <c r="I27" s="28">
        <v>0</v>
      </c>
      <c r="J27" s="3"/>
    </row>
    <row r="28" spans="1:10" x14ac:dyDescent="0.25">
      <c r="A28" s="1"/>
      <c r="B28" s="1"/>
      <c r="C28" s="1"/>
      <c r="D28" s="1"/>
      <c r="E28" s="1"/>
      <c r="F28" s="1" t="s">
        <v>25</v>
      </c>
      <c r="G28" s="2">
        <v>246.44</v>
      </c>
      <c r="H28" s="16">
        <v>150</v>
      </c>
      <c r="I28" s="28">
        <v>1000</v>
      </c>
      <c r="J28" s="3"/>
    </row>
    <row r="29" spans="1:10" x14ac:dyDescent="0.25">
      <c r="A29" s="1"/>
      <c r="B29" s="1"/>
      <c r="C29" s="1"/>
      <c r="D29" s="1"/>
      <c r="E29" s="1"/>
      <c r="F29" s="1" t="s">
        <v>26</v>
      </c>
      <c r="G29" s="2">
        <v>2407.02</v>
      </c>
      <c r="H29" s="16">
        <v>3800</v>
      </c>
      <c r="I29" s="28">
        <v>3300</v>
      </c>
      <c r="J29" s="3"/>
    </row>
    <row r="30" spans="1:10" x14ac:dyDescent="0.25">
      <c r="A30" s="1"/>
      <c r="B30" s="1"/>
      <c r="C30" s="1"/>
      <c r="D30" s="1"/>
      <c r="E30" s="1"/>
      <c r="F30" s="1" t="s">
        <v>27</v>
      </c>
      <c r="G30" s="2">
        <v>155.80000000000001</v>
      </c>
      <c r="H30" s="16">
        <v>1300</v>
      </c>
      <c r="I30" s="28">
        <v>1300</v>
      </c>
      <c r="J30" s="3"/>
    </row>
    <row r="31" spans="1:10" x14ac:dyDescent="0.25">
      <c r="A31" s="1"/>
      <c r="B31" s="1"/>
      <c r="C31" s="1"/>
      <c r="D31" s="1"/>
      <c r="E31" s="1"/>
      <c r="F31" s="1" t="s">
        <v>28</v>
      </c>
      <c r="G31" s="2">
        <v>1676.26</v>
      </c>
      <c r="H31" s="16">
        <v>2000</v>
      </c>
      <c r="I31" s="28">
        <v>2000</v>
      </c>
      <c r="J31" s="3"/>
    </row>
    <row r="32" spans="1:10" x14ac:dyDescent="0.25">
      <c r="A32" s="1"/>
      <c r="B32" s="1"/>
      <c r="C32" s="1"/>
      <c r="D32" s="1"/>
      <c r="E32" s="1"/>
      <c r="F32" s="1" t="s">
        <v>29</v>
      </c>
      <c r="G32" s="2">
        <v>983.16</v>
      </c>
      <c r="H32" s="16">
        <v>1200</v>
      </c>
      <c r="I32" s="28">
        <v>1200</v>
      </c>
      <c r="J32" s="3"/>
    </row>
    <row r="33" spans="1:10" x14ac:dyDescent="0.25">
      <c r="A33" s="1"/>
      <c r="B33" s="1"/>
      <c r="C33" s="1"/>
      <c r="D33" s="1"/>
      <c r="E33" s="1"/>
      <c r="F33" s="1" t="s">
        <v>30</v>
      </c>
      <c r="G33" s="2">
        <v>710.35</v>
      </c>
      <c r="H33" s="16">
        <v>1500</v>
      </c>
      <c r="I33" s="28">
        <v>1200</v>
      </c>
      <c r="J33" s="3"/>
    </row>
    <row r="34" spans="1:10" ht="15.75" thickBot="1" x14ac:dyDescent="0.3">
      <c r="A34" s="1"/>
      <c r="B34" s="1"/>
      <c r="C34" s="1"/>
      <c r="D34" s="1"/>
      <c r="E34" s="1"/>
      <c r="F34" s="1" t="s">
        <v>31</v>
      </c>
      <c r="G34" s="4">
        <v>326.14999999999998</v>
      </c>
      <c r="H34" s="15">
        <v>400</v>
      </c>
      <c r="I34" s="34">
        <v>400</v>
      </c>
      <c r="J34" s="3"/>
    </row>
    <row r="35" spans="1:10" x14ac:dyDescent="0.25">
      <c r="A35" s="1"/>
      <c r="B35" s="1"/>
      <c r="C35" s="1"/>
      <c r="D35" s="1"/>
      <c r="E35" s="1" t="s">
        <v>32</v>
      </c>
      <c r="F35" s="1"/>
      <c r="G35" s="2">
        <f>ROUND(SUM(G26:G34),5)</f>
        <v>6553.14</v>
      </c>
      <c r="H35" s="16">
        <f>ROUND(SUM(H26:H34),5)</f>
        <v>10400</v>
      </c>
      <c r="I35" s="16">
        <f>ROUND(SUM(I26:I34),5)</f>
        <v>10400</v>
      </c>
      <c r="J35" s="3"/>
    </row>
    <row r="36" spans="1:10" x14ac:dyDescent="0.25">
      <c r="A36" s="1"/>
      <c r="B36" s="1"/>
      <c r="C36" s="1"/>
      <c r="D36" s="1"/>
      <c r="E36" s="1" t="s">
        <v>33</v>
      </c>
      <c r="F36" s="1"/>
      <c r="G36" s="2">
        <v>16.079999999999998</v>
      </c>
      <c r="H36" s="16">
        <v>20500</v>
      </c>
      <c r="I36" s="28">
        <v>25000</v>
      </c>
      <c r="J36" s="3"/>
    </row>
    <row r="37" spans="1:10" x14ac:dyDescent="0.25">
      <c r="A37" s="1"/>
      <c r="B37" s="1"/>
      <c r="C37" s="1"/>
      <c r="D37" s="1"/>
      <c r="E37" s="1" t="s">
        <v>34</v>
      </c>
      <c r="F37" s="1"/>
      <c r="G37" s="2"/>
      <c r="H37" s="16"/>
      <c r="I37" s="28"/>
      <c r="J37" s="3"/>
    </row>
    <row r="38" spans="1:10" x14ac:dyDescent="0.25">
      <c r="A38" s="1"/>
      <c r="B38" s="1"/>
      <c r="C38" s="1"/>
      <c r="D38" s="1"/>
      <c r="E38" s="1"/>
      <c r="F38" s="1" t="s">
        <v>35</v>
      </c>
      <c r="G38" s="2">
        <v>690.83</v>
      </c>
      <c r="H38" s="16">
        <v>5000</v>
      </c>
      <c r="I38" s="28">
        <v>5000</v>
      </c>
      <c r="J38" s="3"/>
    </row>
    <row r="39" spans="1:10" x14ac:dyDescent="0.25">
      <c r="A39" s="1"/>
      <c r="B39" s="1"/>
      <c r="C39" s="1"/>
      <c r="D39" s="1"/>
      <c r="E39" s="1"/>
      <c r="F39" s="1" t="s">
        <v>36</v>
      </c>
      <c r="G39" s="2">
        <v>52.52</v>
      </c>
      <c r="H39" s="16">
        <v>500</v>
      </c>
      <c r="I39" s="28">
        <v>500</v>
      </c>
      <c r="J39" s="3"/>
    </row>
    <row r="40" spans="1:10" x14ac:dyDescent="0.25">
      <c r="A40" s="1"/>
      <c r="B40" s="1"/>
      <c r="C40" s="1"/>
      <c r="D40" s="1"/>
      <c r="E40" s="1"/>
      <c r="F40" s="1" t="s">
        <v>37</v>
      </c>
      <c r="G40" s="2">
        <v>819.11</v>
      </c>
      <c r="H40" s="16">
        <v>2200</v>
      </c>
      <c r="I40" s="28">
        <v>2200</v>
      </c>
      <c r="J40" s="3"/>
    </row>
    <row r="41" spans="1:10" x14ac:dyDescent="0.25">
      <c r="A41" s="1"/>
      <c r="B41" s="1"/>
      <c r="C41" s="1"/>
      <c r="D41" s="1"/>
      <c r="E41" s="1"/>
      <c r="F41" s="1" t="s">
        <v>38</v>
      </c>
      <c r="G41" s="2">
        <v>2615.2399999999998</v>
      </c>
      <c r="H41" s="16">
        <v>5000</v>
      </c>
      <c r="I41" s="28">
        <v>5000</v>
      </c>
      <c r="J41" s="3"/>
    </row>
    <row r="42" spans="1:10" x14ac:dyDescent="0.25">
      <c r="A42" s="1"/>
      <c r="B42" s="1"/>
      <c r="C42" s="1"/>
      <c r="D42" s="1"/>
      <c r="E42" s="1"/>
      <c r="F42" s="1" t="s">
        <v>39</v>
      </c>
      <c r="G42" s="2">
        <v>0</v>
      </c>
      <c r="H42" s="16">
        <v>400</v>
      </c>
      <c r="I42" s="28">
        <v>400</v>
      </c>
      <c r="J42" s="3"/>
    </row>
    <row r="43" spans="1:10" x14ac:dyDescent="0.25">
      <c r="A43" s="1"/>
      <c r="B43" s="1"/>
      <c r="C43" s="1"/>
      <c r="D43" s="1"/>
      <c r="E43" s="1"/>
      <c r="F43" s="1" t="s">
        <v>40</v>
      </c>
      <c r="G43" s="2">
        <v>10631.11</v>
      </c>
      <c r="H43" s="16">
        <v>3000</v>
      </c>
      <c r="I43" s="28">
        <v>11000</v>
      </c>
      <c r="J43" s="3"/>
    </row>
    <row r="44" spans="1:10" ht="15.75" thickBot="1" x14ac:dyDescent="0.3">
      <c r="A44" s="1"/>
      <c r="B44" s="1"/>
      <c r="C44" s="1"/>
      <c r="D44" s="1"/>
      <c r="E44" s="1"/>
      <c r="F44" s="1" t="s">
        <v>41</v>
      </c>
      <c r="G44" s="4">
        <v>0</v>
      </c>
      <c r="H44" s="15">
        <v>300</v>
      </c>
      <c r="I44" s="34">
        <v>300</v>
      </c>
      <c r="J44" s="3"/>
    </row>
    <row r="45" spans="1:10" x14ac:dyDescent="0.25">
      <c r="A45" s="1"/>
      <c r="B45" s="1"/>
      <c r="C45" s="1"/>
      <c r="D45" s="1"/>
      <c r="E45" s="1" t="s">
        <v>42</v>
      </c>
      <c r="F45" s="1"/>
      <c r="G45" s="2">
        <f>ROUND(SUM(G37:G44),5)</f>
        <v>14808.81</v>
      </c>
      <c r="H45" s="16">
        <f>ROUND(SUM(H37:H44),5)</f>
        <v>16400</v>
      </c>
      <c r="I45" s="28">
        <f>ROUND(SUM(I37:I44),5)</f>
        <v>24400</v>
      </c>
      <c r="J45" s="3"/>
    </row>
    <row r="46" spans="1:10" x14ac:dyDescent="0.25">
      <c r="A46" s="1"/>
      <c r="B46" s="1"/>
      <c r="C46" s="1"/>
      <c r="D46" s="1"/>
      <c r="E46" s="1" t="s">
        <v>43</v>
      </c>
      <c r="F46" s="1"/>
      <c r="G46" s="2"/>
      <c r="H46" s="16"/>
      <c r="I46" s="28"/>
      <c r="J46" s="3"/>
    </row>
    <row r="47" spans="1:10" x14ac:dyDescent="0.25">
      <c r="A47" s="1"/>
      <c r="B47" s="1"/>
      <c r="C47" s="1"/>
      <c r="D47" s="1"/>
      <c r="E47" s="1"/>
      <c r="F47" s="1" t="s">
        <v>44</v>
      </c>
      <c r="G47" s="2">
        <v>0</v>
      </c>
      <c r="H47" s="16">
        <v>6000</v>
      </c>
      <c r="I47" s="28">
        <v>6000</v>
      </c>
      <c r="J47" s="3"/>
    </row>
    <row r="48" spans="1:10" x14ac:dyDescent="0.25">
      <c r="A48" s="1"/>
      <c r="B48" s="1"/>
      <c r="C48" s="1"/>
      <c r="D48" s="1"/>
      <c r="E48" s="1"/>
      <c r="F48" s="1" t="s">
        <v>45</v>
      </c>
      <c r="G48" s="2">
        <v>275.79000000000002</v>
      </c>
      <c r="H48" s="16">
        <v>500</v>
      </c>
      <c r="I48" s="28">
        <v>500</v>
      </c>
      <c r="J48" s="3"/>
    </row>
    <row r="49" spans="1:10" x14ac:dyDescent="0.25">
      <c r="A49" s="1"/>
      <c r="B49" s="1"/>
      <c r="C49" s="1"/>
      <c r="D49" s="1"/>
      <c r="E49" s="1"/>
      <c r="F49" s="1" t="s">
        <v>46</v>
      </c>
      <c r="G49" s="2">
        <v>0</v>
      </c>
      <c r="H49" s="16">
        <v>500</v>
      </c>
      <c r="I49" s="28">
        <v>500</v>
      </c>
      <c r="J49" s="3"/>
    </row>
    <row r="50" spans="1:10" ht="15.75" thickBot="1" x14ac:dyDescent="0.3">
      <c r="A50" s="1"/>
      <c r="B50" s="1"/>
      <c r="C50" s="1"/>
      <c r="D50" s="1"/>
      <c r="E50" s="1"/>
      <c r="F50" s="1" t="s">
        <v>86</v>
      </c>
      <c r="G50" s="4">
        <v>0</v>
      </c>
      <c r="H50" s="15">
        <v>0</v>
      </c>
      <c r="I50" s="34">
        <f t="shared" ref="I50" si="1">ROUND((G50-H50),5)</f>
        <v>0</v>
      </c>
      <c r="J50" s="3"/>
    </row>
    <row r="51" spans="1:10" x14ac:dyDescent="0.25">
      <c r="A51" s="1"/>
      <c r="B51" s="1"/>
      <c r="C51" s="1"/>
      <c r="D51" s="1"/>
      <c r="E51" s="1" t="s">
        <v>47</v>
      </c>
      <c r="F51" s="1"/>
      <c r="G51" s="2">
        <f>ROUND(SUM(G46:G50),5)</f>
        <v>275.79000000000002</v>
      </c>
      <c r="H51" s="16">
        <f>ROUND(SUM(H46:H50),5)</f>
        <v>7000</v>
      </c>
      <c r="I51" s="28">
        <f>ROUND(SUM(I46:I50),5)</f>
        <v>7000</v>
      </c>
      <c r="J51" s="3"/>
    </row>
    <row r="52" spans="1:10" x14ac:dyDescent="0.25">
      <c r="A52" s="1"/>
      <c r="B52" s="1"/>
      <c r="C52" s="1"/>
      <c r="D52" s="1"/>
      <c r="E52" s="1" t="s">
        <v>48</v>
      </c>
      <c r="F52" s="1"/>
      <c r="G52" s="2">
        <v>1366.09</v>
      </c>
      <c r="H52" s="16">
        <v>2200</v>
      </c>
      <c r="I52" s="28">
        <v>2200</v>
      </c>
      <c r="J52" s="3"/>
    </row>
    <row r="53" spans="1:10" x14ac:dyDescent="0.25">
      <c r="A53" s="1"/>
      <c r="B53" s="1"/>
      <c r="C53" s="1"/>
      <c r="D53" s="1"/>
      <c r="E53" s="1" t="s">
        <v>49</v>
      </c>
      <c r="F53" s="1"/>
      <c r="G53" s="2">
        <v>196</v>
      </c>
      <c r="H53" s="16">
        <v>700</v>
      </c>
      <c r="I53" s="28">
        <v>700</v>
      </c>
      <c r="J53" s="3"/>
    </row>
    <row r="54" spans="1:10" x14ac:dyDescent="0.25">
      <c r="A54" s="1"/>
      <c r="B54" s="1"/>
      <c r="C54" s="1"/>
      <c r="D54" s="1"/>
      <c r="E54" s="1" t="s">
        <v>50</v>
      </c>
      <c r="F54" s="1"/>
      <c r="G54" s="2">
        <v>0</v>
      </c>
      <c r="H54" s="16">
        <v>100</v>
      </c>
      <c r="I54" s="28">
        <v>100</v>
      </c>
      <c r="J54" s="3"/>
    </row>
    <row r="55" spans="1:10" x14ac:dyDescent="0.25">
      <c r="A55" s="1"/>
      <c r="B55" s="1"/>
      <c r="C55" s="1"/>
      <c r="D55" s="1"/>
      <c r="E55" s="1" t="s">
        <v>51</v>
      </c>
      <c r="F55" s="1"/>
      <c r="G55" s="2">
        <v>1640</v>
      </c>
      <c r="H55" s="16">
        <v>2600</v>
      </c>
      <c r="I55" s="28">
        <v>2400</v>
      </c>
      <c r="J55" s="3"/>
    </row>
    <row r="56" spans="1:10" x14ac:dyDescent="0.25">
      <c r="A56" s="1"/>
      <c r="B56" s="1"/>
      <c r="C56" s="1"/>
      <c r="D56" s="1"/>
      <c r="E56" s="1" t="s">
        <v>52</v>
      </c>
      <c r="F56" s="1"/>
      <c r="G56" s="2"/>
      <c r="H56" s="16"/>
      <c r="I56" s="28"/>
      <c r="J56" s="3"/>
    </row>
    <row r="57" spans="1:10" x14ac:dyDescent="0.25">
      <c r="A57" s="1"/>
      <c r="B57" s="1"/>
      <c r="C57" s="1"/>
      <c r="D57" s="1"/>
      <c r="E57" s="1"/>
      <c r="F57" s="1" t="s">
        <v>53</v>
      </c>
      <c r="G57" s="2">
        <v>1710.5</v>
      </c>
      <c r="H57" s="16">
        <v>2000</v>
      </c>
      <c r="I57" s="28">
        <v>2000</v>
      </c>
      <c r="J57" s="3"/>
    </row>
    <row r="58" spans="1:10" ht="15.75" thickBot="1" x14ac:dyDescent="0.3">
      <c r="A58" s="1"/>
      <c r="B58" s="1"/>
      <c r="C58" s="1"/>
      <c r="D58" s="1"/>
      <c r="E58" s="1"/>
      <c r="F58" s="1" t="s">
        <v>54</v>
      </c>
      <c r="G58" s="4">
        <v>11369.44</v>
      </c>
      <c r="H58" s="15">
        <v>6500</v>
      </c>
      <c r="I58" s="34">
        <v>15000</v>
      </c>
      <c r="J58" s="3"/>
    </row>
    <row r="59" spans="1:10" x14ac:dyDescent="0.25">
      <c r="A59" s="1"/>
      <c r="B59" s="1"/>
      <c r="C59" s="1"/>
      <c r="D59" s="1"/>
      <c r="E59" s="1" t="s">
        <v>55</v>
      </c>
      <c r="F59" s="1"/>
      <c r="G59" s="2">
        <f>ROUND(SUM(G56:G58),5)</f>
        <v>13079.94</v>
      </c>
      <c r="H59" s="16">
        <f>ROUND(SUM(H56:H58),5)</f>
        <v>8500</v>
      </c>
      <c r="I59" s="28">
        <f>ROUND(SUM(I56:I58),5)</f>
        <v>17000</v>
      </c>
      <c r="J59" s="3"/>
    </row>
    <row r="60" spans="1:10" x14ac:dyDescent="0.25">
      <c r="A60" s="1"/>
      <c r="B60" s="1"/>
      <c r="C60" s="1"/>
      <c r="D60" s="1"/>
      <c r="E60" s="1" t="s">
        <v>56</v>
      </c>
      <c r="F60" s="1"/>
      <c r="G60" s="2"/>
      <c r="H60" s="16"/>
      <c r="I60" s="28"/>
      <c r="J60" s="3"/>
    </row>
    <row r="61" spans="1:10" x14ac:dyDescent="0.25">
      <c r="A61" s="1"/>
      <c r="B61" s="1"/>
      <c r="C61" s="1"/>
      <c r="D61" s="1"/>
      <c r="E61" s="1"/>
      <c r="F61" s="1" t="s">
        <v>57</v>
      </c>
      <c r="G61" s="2">
        <v>5795.98</v>
      </c>
      <c r="H61" s="16">
        <v>6000</v>
      </c>
      <c r="I61" s="28">
        <v>6000</v>
      </c>
      <c r="J61" s="3"/>
    </row>
    <row r="62" spans="1:10" x14ac:dyDescent="0.25">
      <c r="A62" s="1"/>
      <c r="B62" s="1"/>
      <c r="C62" s="1"/>
      <c r="D62" s="1"/>
      <c r="E62" s="1"/>
      <c r="F62" s="1" t="s">
        <v>58</v>
      </c>
      <c r="G62" s="2">
        <v>5120</v>
      </c>
      <c r="H62" s="16">
        <v>7000</v>
      </c>
      <c r="I62" s="28">
        <v>7000</v>
      </c>
      <c r="J62" s="3"/>
    </row>
    <row r="63" spans="1:10" ht="15.75" thickBot="1" x14ac:dyDescent="0.3">
      <c r="A63" s="1"/>
      <c r="B63" s="1"/>
      <c r="C63" s="1"/>
      <c r="D63" s="1"/>
      <c r="E63" s="1"/>
      <c r="F63" s="1" t="s">
        <v>59</v>
      </c>
      <c r="G63" s="4">
        <v>0</v>
      </c>
      <c r="H63" s="15">
        <v>0</v>
      </c>
      <c r="I63" s="34">
        <f>ROUND((G63-H63),5)</f>
        <v>0</v>
      </c>
      <c r="J63" s="3"/>
    </row>
    <row r="64" spans="1:10" x14ac:dyDescent="0.25">
      <c r="A64" s="1"/>
      <c r="B64" s="1"/>
      <c r="C64" s="1"/>
      <c r="D64" s="1"/>
      <c r="E64" s="1" t="s">
        <v>60</v>
      </c>
      <c r="F64" s="1"/>
      <c r="G64" s="2">
        <f>ROUND(SUM(G60:G63),5)</f>
        <v>10915.98</v>
      </c>
      <c r="H64" s="16">
        <f>ROUND(SUM(H60:H63),5)</f>
        <v>13000</v>
      </c>
      <c r="I64" s="28">
        <f>ROUND(SUM(I60:I63),5)</f>
        <v>13000</v>
      </c>
      <c r="J64" s="3"/>
    </row>
    <row r="65" spans="1:10" x14ac:dyDescent="0.25">
      <c r="A65" s="1"/>
      <c r="B65" s="1"/>
      <c r="C65" s="1"/>
      <c r="D65" s="1"/>
      <c r="E65" s="1" t="s">
        <v>61</v>
      </c>
      <c r="F65" s="1"/>
      <c r="G65" s="2"/>
      <c r="H65" s="16"/>
      <c r="I65" s="28"/>
      <c r="J65" s="3"/>
    </row>
    <row r="66" spans="1:10" x14ac:dyDescent="0.25">
      <c r="A66" s="1"/>
      <c r="B66" s="1"/>
      <c r="C66" s="1"/>
      <c r="D66" s="1"/>
      <c r="E66" s="1"/>
      <c r="F66" s="1" t="s">
        <v>62</v>
      </c>
      <c r="G66" s="2">
        <v>1520.8</v>
      </c>
      <c r="H66" s="16">
        <v>0</v>
      </c>
      <c r="I66" s="28">
        <v>0</v>
      </c>
      <c r="J66" s="3"/>
    </row>
    <row r="67" spans="1:10" x14ac:dyDescent="0.25">
      <c r="A67" s="1"/>
      <c r="B67" s="1"/>
      <c r="C67" s="1"/>
      <c r="D67" s="1"/>
      <c r="E67" s="1"/>
      <c r="F67" s="1" t="s">
        <v>97</v>
      </c>
      <c r="G67" s="2">
        <v>8097.37</v>
      </c>
      <c r="H67" s="16">
        <v>13000</v>
      </c>
      <c r="I67" s="28">
        <v>5000</v>
      </c>
      <c r="J67" s="3"/>
    </row>
    <row r="68" spans="1:10" x14ac:dyDescent="0.25">
      <c r="A68" s="1"/>
      <c r="B68" s="1"/>
      <c r="C68" s="1"/>
      <c r="D68" s="1"/>
      <c r="E68" s="1"/>
      <c r="F68" s="1" t="s">
        <v>63</v>
      </c>
      <c r="G68" s="2">
        <v>2968</v>
      </c>
      <c r="H68" s="16">
        <v>18000</v>
      </c>
      <c r="I68" s="28">
        <v>52000</v>
      </c>
      <c r="J68" s="3"/>
    </row>
    <row r="69" spans="1:10" x14ac:dyDescent="0.25">
      <c r="A69" s="1"/>
      <c r="B69" s="1"/>
      <c r="C69" s="1"/>
      <c r="D69" s="1"/>
      <c r="E69" s="1"/>
      <c r="F69" s="1" t="s">
        <v>64</v>
      </c>
      <c r="G69" s="2">
        <v>508.06</v>
      </c>
      <c r="H69" s="16">
        <v>600</v>
      </c>
      <c r="I69" s="28">
        <v>600</v>
      </c>
      <c r="J69" s="3"/>
    </row>
    <row r="70" spans="1:10" x14ac:dyDescent="0.25">
      <c r="A70" s="1"/>
      <c r="B70" s="1"/>
      <c r="C70" s="1"/>
      <c r="D70" s="1"/>
      <c r="E70" s="1"/>
      <c r="F70" s="1" t="s">
        <v>65</v>
      </c>
      <c r="G70" s="2">
        <v>25536.97</v>
      </c>
      <c r="H70" s="16">
        <v>32000</v>
      </c>
      <c r="I70" s="28">
        <v>0</v>
      </c>
      <c r="J70" s="3"/>
    </row>
    <row r="71" spans="1:10" x14ac:dyDescent="0.25">
      <c r="A71" s="1"/>
      <c r="B71" s="1"/>
      <c r="C71" s="1"/>
      <c r="D71" s="1"/>
      <c r="E71" s="1"/>
      <c r="F71" s="1" t="s">
        <v>66</v>
      </c>
      <c r="G71" s="2">
        <v>6831.15</v>
      </c>
      <c r="H71" s="16">
        <v>12000</v>
      </c>
      <c r="I71" s="28">
        <v>12000</v>
      </c>
      <c r="J71" s="3"/>
    </row>
    <row r="72" spans="1:10" ht="15.75" thickBot="1" x14ac:dyDescent="0.3">
      <c r="A72" s="1"/>
      <c r="B72" s="1"/>
      <c r="C72" s="1"/>
      <c r="D72" s="1"/>
      <c r="E72" s="1"/>
      <c r="F72" s="1" t="s">
        <v>67</v>
      </c>
      <c r="G72" s="4">
        <v>26298.1</v>
      </c>
      <c r="H72" s="15">
        <v>27852</v>
      </c>
      <c r="I72" s="34">
        <v>28000</v>
      </c>
      <c r="J72" s="3"/>
    </row>
    <row r="73" spans="1:10" x14ac:dyDescent="0.25">
      <c r="A73" s="1"/>
      <c r="B73" s="1"/>
      <c r="C73" s="1"/>
      <c r="D73" s="1"/>
      <c r="E73" s="1" t="s">
        <v>68</v>
      </c>
      <c r="F73" s="1"/>
      <c r="G73" s="2">
        <f>ROUND(SUM(G65:G72),5)</f>
        <v>71760.45</v>
      </c>
      <c r="H73" s="16">
        <f>ROUND(SUM(H65:H72),5)</f>
        <v>103452</v>
      </c>
      <c r="I73" s="28">
        <f>ROUND(SUM(I65:I72),5)</f>
        <v>97600</v>
      </c>
      <c r="J73" s="3"/>
    </row>
    <row r="74" spans="1:10" x14ac:dyDescent="0.25">
      <c r="A74" s="1"/>
      <c r="B74" s="1"/>
      <c r="C74" s="1"/>
      <c r="D74" s="1"/>
      <c r="E74" s="1" t="s">
        <v>69</v>
      </c>
      <c r="F74" s="1"/>
      <c r="G74" s="2"/>
      <c r="H74" s="16"/>
      <c r="I74" s="28"/>
      <c r="J74" s="3"/>
    </row>
    <row r="75" spans="1:10" x14ac:dyDescent="0.25">
      <c r="A75" s="1"/>
      <c r="B75" s="1"/>
      <c r="C75" s="1"/>
      <c r="D75" s="1"/>
      <c r="E75" s="1"/>
      <c r="F75" s="1" t="s">
        <v>70</v>
      </c>
      <c r="G75" s="2">
        <v>2308.5500000000002</v>
      </c>
      <c r="H75" s="16">
        <v>4000</v>
      </c>
      <c r="I75" s="28">
        <v>3300</v>
      </c>
      <c r="J75" s="3"/>
    </row>
    <row r="76" spans="1:10" x14ac:dyDescent="0.25">
      <c r="A76" s="1"/>
      <c r="B76" s="1"/>
      <c r="C76" s="1"/>
      <c r="D76" s="1"/>
      <c r="E76" s="1"/>
      <c r="F76" s="1" t="s">
        <v>71</v>
      </c>
      <c r="G76" s="2">
        <v>539.91</v>
      </c>
      <c r="H76" s="16">
        <v>1000</v>
      </c>
      <c r="I76" s="28">
        <v>1000</v>
      </c>
      <c r="J76" s="3"/>
    </row>
    <row r="77" spans="1:10" x14ac:dyDescent="0.25">
      <c r="A77" s="1"/>
      <c r="B77" s="1"/>
      <c r="C77" s="1"/>
      <c r="D77" s="1"/>
      <c r="E77" s="1"/>
      <c r="F77" s="1" t="s">
        <v>72</v>
      </c>
      <c r="G77" s="2">
        <v>730.68</v>
      </c>
      <c r="H77" s="16">
        <v>1000</v>
      </c>
      <c r="I77" s="28">
        <v>500</v>
      </c>
      <c r="J77" s="3"/>
    </row>
    <row r="78" spans="1:10" x14ac:dyDescent="0.25">
      <c r="A78" s="1"/>
      <c r="B78" s="1"/>
      <c r="C78" s="1"/>
      <c r="D78" s="1"/>
      <c r="E78" s="1"/>
      <c r="F78" s="1" t="s">
        <v>73</v>
      </c>
      <c r="G78" s="2">
        <v>6384.79</v>
      </c>
      <c r="H78" s="16">
        <v>5000</v>
      </c>
      <c r="I78" s="28">
        <v>7600</v>
      </c>
      <c r="J78" s="3"/>
    </row>
    <row r="79" spans="1:10" x14ac:dyDescent="0.25">
      <c r="A79" s="1"/>
      <c r="B79" s="1"/>
      <c r="C79" s="1"/>
      <c r="D79" s="1"/>
      <c r="E79" s="1"/>
      <c r="F79" s="1" t="s">
        <v>74</v>
      </c>
      <c r="G79" s="2">
        <v>41325.550000000003</v>
      </c>
      <c r="H79" s="16">
        <v>44100</v>
      </c>
      <c r="I79" s="28">
        <v>25000</v>
      </c>
      <c r="J79" s="3"/>
    </row>
    <row r="80" spans="1:10" ht="15.75" thickBot="1" x14ac:dyDescent="0.3">
      <c r="A80" s="1"/>
      <c r="B80" s="1"/>
      <c r="C80" s="1"/>
      <c r="D80" s="1"/>
      <c r="E80" s="1"/>
      <c r="F80" s="1" t="s">
        <v>75</v>
      </c>
      <c r="G80" s="4">
        <v>6011.81</v>
      </c>
      <c r="H80" s="15">
        <v>7000</v>
      </c>
      <c r="I80" s="34">
        <v>7000</v>
      </c>
      <c r="J80" s="3"/>
    </row>
    <row r="81" spans="1:10" x14ac:dyDescent="0.25">
      <c r="A81" s="1"/>
      <c r="B81" s="1"/>
      <c r="C81" s="1"/>
      <c r="D81" s="1"/>
      <c r="E81" s="1" t="s">
        <v>76</v>
      </c>
      <c r="F81" s="1"/>
      <c r="G81" s="2">
        <f>ROUND(SUM(G74:G80),5)</f>
        <v>57301.29</v>
      </c>
      <c r="H81" s="16">
        <f>ROUND(SUM(H74:H80),5)</f>
        <v>62100</v>
      </c>
      <c r="I81" s="28">
        <f>ROUND(SUM(I74:I80),5)</f>
        <v>44400</v>
      </c>
      <c r="J81" s="3"/>
    </row>
    <row r="82" spans="1:10" x14ac:dyDescent="0.25">
      <c r="A82" s="1"/>
      <c r="B82" s="1"/>
      <c r="C82" s="1"/>
      <c r="D82" s="1"/>
      <c r="E82" s="1" t="s">
        <v>77</v>
      </c>
      <c r="F82" s="1"/>
      <c r="G82" s="2">
        <v>9653.09</v>
      </c>
      <c r="H82" s="16">
        <v>5000</v>
      </c>
      <c r="I82" s="28">
        <v>10000</v>
      </c>
      <c r="J82" s="3"/>
    </row>
    <row r="83" spans="1:10" ht="15.75" thickBot="1" x14ac:dyDescent="0.3">
      <c r="A83" s="1"/>
      <c r="B83" s="1"/>
      <c r="C83" s="1"/>
      <c r="D83" s="1"/>
      <c r="E83" s="1" t="s">
        <v>82</v>
      </c>
      <c r="F83" s="1"/>
      <c r="G83" s="2">
        <v>0</v>
      </c>
      <c r="H83" s="16">
        <v>0</v>
      </c>
      <c r="I83" s="28">
        <f t="shared" ref="I83" si="2">ROUND((G83-H83),5)</f>
        <v>0</v>
      </c>
      <c r="J83" s="3"/>
    </row>
    <row r="84" spans="1:10" ht="15.75" thickBot="1" x14ac:dyDescent="0.3">
      <c r="A84" s="1"/>
      <c r="B84" s="1"/>
      <c r="C84" s="1"/>
      <c r="D84" s="1" t="s">
        <v>78</v>
      </c>
      <c r="E84" s="1"/>
      <c r="F84" s="1"/>
      <c r="G84" s="11">
        <f>ROUND(SUM(G13:G15)+G25+SUM(G35:G36)+G45+SUM(G51:G55)+G59+G64+G73+SUM(G81:G83),5)</f>
        <v>192932.57</v>
      </c>
      <c r="H84" s="19">
        <f>ROUND(SUM(H13:H15)+H25+SUM(H35:H36)+H45+SUM(H51:H55)+H59+H64+H73+SUM(H81:H83),5)</f>
        <v>263952</v>
      </c>
      <c r="I84" s="36">
        <f>ROUND(SUM(I13:I15)+I25+SUM(I35:I36)+I45+SUM(I51:I55)+I59+I64+I73+SUM(I81:I83),5)</f>
        <v>266400</v>
      </c>
      <c r="J84" s="3"/>
    </row>
    <row r="85" spans="1:10" ht="15.75" thickBot="1" x14ac:dyDescent="0.3">
      <c r="A85" s="1"/>
      <c r="B85" s="1" t="s">
        <v>98</v>
      </c>
      <c r="C85" s="1"/>
      <c r="D85" s="1"/>
      <c r="E85" s="1"/>
      <c r="F85" s="1"/>
      <c r="G85" s="11">
        <f>ROUND(G2+G12-G84,5)</f>
        <v>59431.41</v>
      </c>
      <c r="H85" s="19">
        <f>ROUND(H2+H12-H84,5)</f>
        <v>-26932</v>
      </c>
      <c r="I85" s="36">
        <f>ROUND(I2+I12-I84,5)</f>
        <v>620</v>
      </c>
      <c r="J85" s="3"/>
    </row>
    <row r="86" spans="1:10" s="22" customFormat="1" ht="12" thickBot="1" x14ac:dyDescent="0.25">
      <c r="A86" s="1" t="s">
        <v>85</v>
      </c>
      <c r="B86" s="1"/>
      <c r="C86" s="1"/>
      <c r="D86" s="1"/>
      <c r="E86" s="1"/>
      <c r="F86" s="1"/>
      <c r="G86" s="29">
        <f>G85</f>
        <v>59431.41</v>
      </c>
      <c r="H86" s="31">
        <f>H85</f>
        <v>-26932</v>
      </c>
      <c r="I86" s="37">
        <f>I85</f>
        <v>620</v>
      </c>
      <c r="J86" s="1"/>
    </row>
    <row r="87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2:02 PM
 06/10/22
 Accrual Basis&amp;C&amp;"Arial,Bold"&amp;12 Shasta Fire Department
&amp;14 2022-2023 Draft Budget
&amp;10June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98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19809" r:id="rId4" name="FILTER"/>
      </mc:Fallback>
    </mc:AlternateContent>
    <mc:AlternateContent xmlns:mc="http://schemas.openxmlformats.org/markup-compatibility/2006">
      <mc:Choice Requires="x14">
        <control shapeId="11981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1981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904F-7F13-4F88-BECE-69593CA2B735}">
  <sheetPr codeName="Sheet22"/>
  <dimension ref="A1:K88"/>
  <sheetViews>
    <sheetView topLeftCell="A64" zoomScaleNormal="100" workbookViewId="0">
      <selection activeCell="N93" sqref="N93"/>
    </sheetView>
  </sheetViews>
  <sheetFormatPr defaultRowHeight="15" x14ac:dyDescent="0.25"/>
  <cols>
    <col min="1" max="5" width="3" style="22" customWidth="1"/>
    <col min="6" max="6" width="33.28515625" style="22" customWidth="1"/>
    <col min="7" max="7" width="9.7109375" bestFit="1" customWidth="1"/>
    <col min="8" max="8" width="2.28515625" customWidth="1"/>
    <col min="9" max="9" width="8.7109375" bestFit="1" customWidth="1"/>
    <col min="10" max="10" width="2.28515625" customWidth="1"/>
    <col min="11" max="11" width="8.7109375" bestFit="1" customWidth="1"/>
  </cols>
  <sheetData>
    <row r="1" spans="1:11" x14ac:dyDescent="0.25">
      <c r="I1" s="23"/>
      <c r="J1" s="23"/>
      <c r="K1" s="24" t="s">
        <v>99</v>
      </c>
    </row>
    <row r="2" spans="1:11" x14ac:dyDescent="0.25">
      <c r="I2" s="24" t="s">
        <v>91</v>
      </c>
      <c r="J2" s="23"/>
      <c r="K2" s="24" t="s">
        <v>91</v>
      </c>
    </row>
    <row r="3" spans="1:11" s="8" customFormat="1" ht="15.75" thickBot="1" x14ac:dyDescent="0.3">
      <c r="A3" s="7"/>
      <c r="B3" s="7"/>
      <c r="C3" s="7"/>
      <c r="D3" s="7"/>
      <c r="E3" s="7"/>
      <c r="F3" s="7"/>
      <c r="G3" s="13" t="s">
        <v>95</v>
      </c>
      <c r="H3" s="20"/>
      <c r="I3" s="13" t="s">
        <v>96</v>
      </c>
      <c r="J3" s="20"/>
      <c r="K3" s="13" t="s">
        <v>96</v>
      </c>
    </row>
    <row r="4" spans="1:11" x14ac:dyDescent="0.25">
      <c r="A4" s="1"/>
      <c r="B4" s="1" t="s">
        <v>0</v>
      </c>
      <c r="C4" s="1"/>
      <c r="D4" s="1"/>
      <c r="E4" s="1"/>
      <c r="F4" s="1"/>
      <c r="G4" s="2"/>
      <c r="H4" s="3"/>
      <c r="I4" s="2"/>
      <c r="J4" s="3"/>
      <c r="K4" s="2"/>
    </row>
    <row r="5" spans="1:11" x14ac:dyDescent="0.25">
      <c r="A5" s="1"/>
      <c r="B5" s="1"/>
      <c r="C5" s="1"/>
      <c r="D5" s="1" t="s">
        <v>1</v>
      </c>
      <c r="E5" s="1"/>
      <c r="F5" s="1"/>
      <c r="G5" s="2"/>
      <c r="H5" s="3"/>
      <c r="I5" s="2"/>
      <c r="J5" s="3"/>
      <c r="K5" s="2"/>
    </row>
    <row r="6" spans="1:11" x14ac:dyDescent="0.25">
      <c r="A6" s="1"/>
      <c r="B6" s="1"/>
      <c r="C6" s="1"/>
      <c r="D6" s="1"/>
      <c r="E6" s="1" t="s">
        <v>2</v>
      </c>
      <c r="F6" s="1"/>
      <c r="G6" s="2"/>
      <c r="H6" s="3"/>
      <c r="I6" s="2"/>
      <c r="J6" s="3"/>
      <c r="K6" s="2"/>
    </row>
    <row r="7" spans="1:11" ht="15.75" thickBot="1" x14ac:dyDescent="0.3">
      <c r="A7" s="1"/>
      <c r="B7" s="1"/>
      <c r="C7" s="1"/>
      <c r="D7" s="1"/>
      <c r="E7" s="1"/>
      <c r="F7" s="1" t="s">
        <v>3</v>
      </c>
      <c r="G7" s="4">
        <v>8.67</v>
      </c>
      <c r="H7" s="3"/>
      <c r="I7" s="15">
        <v>20</v>
      </c>
      <c r="J7" s="16"/>
      <c r="K7" s="15">
        <v>20</v>
      </c>
    </row>
    <row r="8" spans="1:11" x14ac:dyDescent="0.25">
      <c r="A8" s="1"/>
      <c r="B8" s="1"/>
      <c r="C8" s="1"/>
      <c r="D8" s="1"/>
      <c r="E8" s="1" t="s">
        <v>4</v>
      </c>
      <c r="F8" s="1"/>
      <c r="G8" s="2">
        <f>ROUND(SUM(G6:G7),5)</f>
        <v>8.67</v>
      </c>
      <c r="H8" s="3"/>
      <c r="I8" s="16">
        <f>ROUND(SUM(I6:I7),5)</f>
        <v>20</v>
      </c>
      <c r="J8" s="16"/>
      <c r="K8" s="16">
        <f>ROUND(SUM(K6:K7),5)</f>
        <v>20</v>
      </c>
    </row>
    <row r="9" spans="1:11" x14ac:dyDescent="0.25">
      <c r="A9" s="1"/>
      <c r="B9" s="1"/>
      <c r="C9" s="1"/>
      <c r="D9" s="1"/>
      <c r="E9" s="1" t="s">
        <v>5</v>
      </c>
      <c r="F9" s="1"/>
      <c r="G9" s="2"/>
      <c r="H9" s="3"/>
      <c r="I9" s="16"/>
      <c r="J9" s="16"/>
      <c r="K9" s="16"/>
    </row>
    <row r="10" spans="1:11" ht="15.75" thickBot="1" x14ac:dyDescent="0.3">
      <c r="A10" s="1"/>
      <c r="B10" s="1"/>
      <c r="C10" s="1"/>
      <c r="D10" s="1"/>
      <c r="E10" s="1"/>
      <c r="F10" s="1" t="s">
        <v>6</v>
      </c>
      <c r="G10" s="4">
        <v>19941.98</v>
      </c>
      <c r="H10" s="3"/>
      <c r="I10" s="15">
        <v>235000</v>
      </c>
      <c r="J10" s="16"/>
      <c r="K10" s="15">
        <v>235000</v>
      </c>
    </row>
    <row r="11" spans="1:11" ht="15.75" thickBot="1" x14ac:dyDescent="0.3">
      <c r="A11" s="1"/>
      <c r="B11" s="1"/>
      <c r="C11" s="1"/>
      <c r="D11" s="1"/>
      <c r="E11" s="1" t="s">
        <v>7</v>
      </c>
      <c r="F11" s="1"/>
      <c r="G11" s="2">
        <f>ROUND(SUM(G9:G10),5)</f>
        <v>19941.98</v>
      </c>
      <c r="H11" s="3"/>
      <c r="I11" s="16">
        <f>ROUND(SUM(I9:I10),5)</f>
        <v>235000</v>
      </c>
      <c r="J11" s="16"/>
      <c r="K11" s="16">
        <f>ROUND(SUM(K9:K10),5)</f>
        <v>235000</v>
      </c>
    </row>
    <row r="12" spans="1:11" ht="15.75" thickBot="1" x14ac:dyDescent="0.3">
      <c r="A12" s="1"/>
      <c r="B12" s="1"/>
      <c r="C12" s="1"/>
      <c r="D12" s="1" t="s">
        <v>9</v>
      </c>
      <c r="E12" s="1"/>
      <c r="F12" s="1"/>
      <c r="G12" s="6">
        <f>ROUND(G5+G8+SUM(G11:G11),5)</f>
        <v>19950.650000000001</v>
      </c>
      <c r="H12" s="3"/>
      <c r="I12" s="18">
        <f>ROUND(I5+I8+SUM(I11:I11),5)</f>
        <v>235020</v>
      </c>
      <c r="J12" s="16"/>
      <c r="K12" s="18">
        <f>ROUND(K5+K8+SUM(K11:K11),5)</f>
        <v>235020</v>
      </c>
    </row>
    <row r="13" spans="1:11" x14ac:dyDescent="0.25">
      <c r="A13" s="1"/>
      <c r="B13" s="1"/>
      <c r="C13" s="1" t="s">
        <v>79</v>
      </c>
      <c r="D13" s="1"/>
      <c r="E13" s="1"/>
      <c r="F13" s="1"/>
      <c r="G13" s="2">
        <f>G12</f>
        <v>19950.650000000001</v>
      </c>
      <c r="H13" s="3"/>
      <c r="I13" s="16">
        <f>I12</f>
        <v>235020</v>
      </c>
      <c r="J13" s="16"/>
      <c r="K13" s="16">
        <f>K12</f>
        <v>235020</v>
      </c>
    </row>
    <row r="14" spans="1:11" x14ac:dyDescent="0.25">
      <c r="A14" s="1"/>
      <c r="B14" s="1"/>
      <c r="C14" s="1"/>
      <c r="D14" s="1" t="s">
        <v>10</v>
      </c>
      <c r="E14" s="1"/>
      <c r="F14" s="1"/>
      <c r="G14" s="2"/>
      <c r="H14" s="3"/>
      <c r="I14" s="16"/>
      <c r="J14" s="16"/>
      <c r="K14" s="16"/>
    </row>
    <row r="15" spans="1:11" x14ac:dyDescent="0.25">
      <c r="A15" s="1"/>
      <c r="B15" s="1"/>
      <c r="C15" s="1"/>
      <c r="D15" s="1"/>
      <c r="E15" s="1" t="s">
        <v>11</v>
      </c>
      <c r="F15" s="1"/>
      <c r="G15" s="2">
        <v>1274.53</v>
      </c>
      <c r="H15" s="3"/>
      <c r="I15" s="16">
        <v>10000</v>
      </c>
      <c r="J15" s="16"/>
      <c r="K15" s="25">
        <v>5000</v>
      </c>
    </row>
    <row r="16" spans="1:11" x14ac:dyDescent="0.25">
      <c r="A16" s="1"/>
      <c r="B16" s="1"/>
      <c r="C16" s="1"/>
      <c r="D16" s="1"/>
      <c r="E16" s="1" t="s">
        <v>83</v>
      </c>
      <c r="F16" s="1"/>
      <c r="G16" s="2">
        <v>384.25</v>
      </c>
      <c r="H16" s="3"/>
      <c r="I16" s="16">
        <v>3000</v>
      </c>
      <c r="J16" s="16"/>
      <c r="K16" s="16">
        <v>3000</v>
      </c>
    </row>
    <row r="17" spans="1:11" x14ac:dyDescent="0.25">
      <c r="A17" s="1"/>
      <c r="B17" s="1"/>
      <c r="C17" s="1"/>
      <c r="D17" s="1"/>
      <c r="E17" s="1" t="s">
        <v>12</v>
      </c>
      <c r="F17" s="1"/>
      <c r="G17" s="2"/>
      <c r="H17" s="3"/>
      <c r="I17" s="16"/>
      <c r="J17" s="16"/>
      <c r="K17" s="16"/>
    </row>
    <row r="18" spans="1:11" x14ac:dyDescent="0.25">
      <c r="A18" s="1"/>
      <c r="B18" s="1"/>
      <c r="C18" s="1"/>
      <c r="D18" s="1"/>
      <c r="E18" s="1"/>
      <c r="F18" s="1" t="s">
        <v>14</v>
      </c>
      <c r="G18" s="2">
        <v>0</v>
      </c>
      <c r="H18" s="3"/>
      <c r="I18" s="16">
        <v>150</v>
      </c>
      <c r="J18" s="16"/>
      <c r="K18" s="16">
        <v>150</v>
      </c>
    </row>
    <row r="19" spans="1:11" x14ac:dyDescent="0.25">
      <c r="A19" s="1"/>
      <c r="B19" s="1"/>
      <c r="C19" s="1"/>
      <c r="D19" s="1"/>
      <c r="E19" s="1"/>
      <c r="F19" s="1" t="s">
        <v>15</v>
      </c>
      <c r="G19" s="2">
        <v>78.73</v>
      </c>
      <c r="H19" s="3"/>
      <c r="I19" s="16">
        <v>800</v>
      </c>
      <c r="J19" s="16"/>
      <c r="K19" s="25">
        <v>300</v>
      </c>
    </row>
    <row r="20" spans="1:11" x14ac:dyDescent="0.25">
      <c r="A20" s="1"/>
      <c r="B20" s="1"/>
      <c r="C20" s="1"/>
      <c r="D20" s="1"/>
      <c r="E20" s="1"/>
      <c r="F20" s="1" t="s">
        <v>16</v>
      </c>
      <c r="G20" s="2">
        <v>183.26</v>
      </c>
      <c r="H20" s="3"/>
      <c r="I20" s="16">
        <v>500</v>
      </c>
      <c r="J20" s="16"/>
      <c r="K20" s="16">
        <v>500</v>
      </c>
    </row>
    <row r="21" spans="1:11" x14ac:dyDescent="0.25">
      <c r="A21" s="1"/>
      <c r="B21" s="1"/>
      <c r="C21" s="1"/>
      <c r="D21" s="1"/>
      <c r="E21" s="1"/>
      <c r="F21" s="1" t="s">
        <v>17</v>
      </c>
      <c r="G21" s="2">
        <v>241.79</v>
      </c>
      <c r="H21" s="3"/>
      <c r="I21" s="16">
        <v>500</v>
      </c>
      <c r="J21" s="16"/>
      <c r="K21" s="16">
        <v>500</v>
      </c>
    </row>
    <row r="22" spans="1:11" x14ac:dyDescent="0.25">
      <c r="A22" s="1"/>
      <c r="B22" s="1"/>
      <c r="C22" s="1"/>
      <c r="D22" s="1"/>
      <c r="E22" s="1"/>
      <c r="F22" s="1" t="s">
        <v>18</v>
      </c>
      <c r="G22" s="2">
        <v>0</v>
      </c>
      <c r="H22" s="3"/>
      <c r="I22" s="16">
        <v>600</v>
      </c>
      <c r="J22" s="16"/>
      <c r="K22" s="25">
        <v>300</v>
      </c>
    </row>
    <row r="23" spans="1:11" x14ac:dyDescent="0.25">
      <c r="A23" s="1"/>
      <c r="B23" s="1"/>
      <c r="C23" s="1"/>
      <c r="D23" s="1"/>
      <c r="E23" s="1"/>
      <c r="F23" s="1" t="s">
        <v>19</v>
      </c>
      <c r="G23" s="2">
        <v>0</v>
      </c>
      <c r="H23" s="3"/>
      <c r="I23" s="16">
        <v>1800</v>
      </c>
      <c r="J23" s="16"/>
      <c r="K23" s="25">
        <v>500</v>
      </c>
    </row>
    <row r="24" spans="1:11" x14ac:dyDescent="0.25">
      <c r="A24" s="1"/>
      <c r="B24" s="1"/>
      <c r="C24" s="1"/>
      <c r="D24" s="1"/>
      <c r="E24" s="1"/>
      <c r="F24" s="1" t="s">
        <v>20</v>
      </c>
      <c r="G24" s="2">
        <v>798.03</v>
      </c>
      <c r="H24" s="3"/>
      <c r="I24" s="16">
        <v>1500</v>
      </c>
      <c r="J24" s="16"/>
      <c r="K24" s="16">
        <v>1500</v>
      </c>
    </row>
    <row r="25" spans="1:11" ht="15.75" thickBot="1" x14ac:dyDescent="0.3">
      <c r="A25" s="1"/>
      <c r="B25" s="1"/>
      <c r="C25" s="1"/>
      <c r="D25" s="1"/>
      <c r="E25" s="1"/>
      <c r="F25" s="1" t="s">
        <v>21</v>
      </c>
      <c r="G25" s="4">
        <v>57.8</v>
      </c>
      <c r="H25" s="3"/>
      <c r="I25" s="15">
        <v>250</v>
      </c>
      <c r="J25" s="16"/>
      <c r="K25" s="15">
        <v>250</v>
      </c>
    </row>
    <row r="26" spans="1:11" x14ac:dyDescent="0.25">
      <c r="A26" s="1"/>
      <c r="B26" s="1"/>
      <c r="C26" s="1"/>
      <c r="D26" s="1"/>
      <c r="E26" s="1" t="s">
        <v>22</v>
      </c>
      <c r="F26" s="1"/>
      <c r="G26" s="2">
        <f>ROUND(SUM(G17:G25),5)</f>
        <v>1359.61</v>
      </c>
      <c r="H26" s="3"/>
      <c r="I26" s="16">
        <f>ROUND(SUM(I17:I25),5)</f>
        <v>6100</v>
      </c>
      <c r="J26" s="16"/>
      <c r="K26" s="16">
        <f>ROUND(SUM(K17:K25),5)</f>
        <v>4000</v>
      </c>
    </row>
    <row r="27" spans="1:11" x14ac:dyDescent="0.25">
      <c r="A27" s="1"/>
      <c r="B27" s="1"/>
      <c r="C27" s="1"/>
      <c r="D27" s="1"/>
      <c r="E27" s="1" t="s">
        <v>23</v>
      </c>
      <c r="F27" s="1"/>
      <c r="G27" s="2"/>
      <c r="H27" s="3"/>
      <c r="I27" s="16"/>
      <c r="J27" s="16"/>
      <c r="K27" s="16"/>
    </row>
    <row r="28" spans="1:11" x14ac:dyDescent="0.25">
      <c r="A28" s="1"/>
      <c r="B28" s="1"/>
      <c r="C28" s="1"/>
      <c r="D28" s="1"/>
      <c r="E28" s="1"/>
      <c r="F28" s="1" t="s">
        <v>24</v>
      </c>
      <c r="G28" s="2">
        <v>43.86</v>
      </c>
      <c r="H28" s="3"/>
      <c r="I28" s="16">
        <v>0</v>
      </c>
      <c r="J28" s="16"/>
      <c r="K28" s="25">
        <v>50</v>
      </c>
    </row>
    <row r="29" spans="1:11" x14ac:dyDescent="0.25">
      <c r="A29" s="1"/>
      <c r="B29" s="1"/>
      <c r="C29" s="1"/>
      <c r="D29" s="1"/>
      <c r="E29" s="1"/>
      <c r="F29" s="1" t="s">
        <v>25</v>
      </c>
      <c r="G29" s="2">
        <v>73.16</v>
      </c>
      <c r="H29" s="3"/>
      <c r="I29" s="16">
        <v>100</v>
      </c>
      <c r="J29" s="16"/>
      <c r="K29" s="25">
        <v>150</v>
      </c>
    </row>
    <row r="30" spans="1:11" x14ac:dyDescent="0.25">
      <c r="A30" s="1"/>
      <c r="B30" s="1"/>
      <c r="C30" s="1"/>
      <c r="D30" s="1"/>
      <c r="E30" s="1"/>
      <c r="F30" s="1" t="s">
        <v>26</v>
      </c>
      <c r="G30" s="2">
        <v>1799.74</v>
      </c>
      <c r="H30" s="3"/>
      <c r="I30" s="16">
        <v>3000</v>
      </c>
      <c r="J30" s="16"/>
      <c r="K30" s="25">
        <v>3800</v>
      </c>
    </row>
    <row r="31" spans="1:11" x14ac:dyDescent="0.25">
      <c r="A31" s="1"/>
      <c r="B31" s="1"/>
      <c r="C31" s="1"/>
      <c r="D31" s="1"/>
      <c r="E31" s="1"/>
      <c r="F31" s="1" t="s">
        <v>27</v>
      </c>
      <c r="G31" s="2">
        <v>83.95</v>
      </c>
      <c r="H31" s="3"/>
      <c r="I31" s="16">
        <v>1300</v>
      </c>
      <c r="J31" s="16"/>
      <c r="K31" s="16">
        <v>1300</v>
      </c>
    </row>
    <row r="32" spans="1:11" x14ac:dyDescent="0.25">
      <c r="A32" s="1"/>
      <c r="B32" s="1"/>
      <c r="C32" s="1"/>
      <c r="D32" s="1"/>
      <c r="E32" s="1"/>
      <c r="F32" s="1" t="s">
        <v>28</v>
      </c>
      <c r="G32" s="2">
        <v>910.88</v>
      </c>
      <c r="H32" s="3"/>
      <c r="I32" s="16">
        <v>2000</v>
      </c>
      <c r="J32" s="16"/>
      <c r="K32" s="16">
        <v>2000</v>
      </c>
    </row>
    <row r="33" spans="1:11" x14ac:dyDescent="0.25">
      <c r="A33" s="1"/>
      <c r="B33" s="1"/>
      <c r="C33" s="1"/>
      <c r="D33" s="1"/>
      <c r="E33" s="1"/>
      <c r="F33" s="1" t="s">
        <v>29</v>
      </c>
      <c r="G33" s="2">
        <v>556.83000000000004</v>
      </c>
      <c r="H33" s="3"/>
      <c r="I33" s="16">
        <v>1000</v>
      </c>
      <c r="J33" s="16"/>
      <c r="K33" s="25">
        <v>1200</v>
      </c>
    </row>
    <row r="34" spans="1:11" x14ac:dyDescent="0.25">
      <c r="A34" s="1"/>
      <c r="B34" s="1"/>
      <c r="C34" s="1"/>
      <c r="D34" s="1"/>
      <c r="E34" s="1"/>
      <c r="F34" s="1" t="s">
        <v>30</v>
      </c>
      <c r="G34" s="2">
        <v>710.35</v>
      </c>
      <c r="H34" s="3"/>
      <c r="I34" s="16">
        <v>800</v>
      </c>
      <c r="J34" s="16"/>
      <c r="K34" s="25">
        <v>1500</v>
      </c>
    </row>
    <row r="35" spans="1:11" ht="15.75" thickBot="1" x14ac:dyDescent="0.3">
      <c r="A35" s="1"/>
      <c r="B35" s="1"/>
      <c r="C35" s="1"/>
      <c r="D35" s="1"/>
      <c r="E35" s="1"/>
      <c r="F35" s="1" t="s">
        <v>31</v>
      </c>
      <c r="G35" s="4">
        <v>177.9</v>
      </c>
      <c r="H35" s="3"/>
      <c r="I35" s="15">
        <v>250</v>
      </c>
      <c r="J35" s="16"/>
      <c r="K35" s="27">
        <v>400</v>
      </c>
    </row>
    <row r="36" spans="1:11" x14ac:dyDescent="0.25">
      <c r="A36" s="1"/>
      <c r="B36" s="1"/>
      <c r="C36" s="1"/>
      <c r="D36" s="1"/>
      <c r="E36" s="1" t="s">
        <v>32</v>
      </c>
      <c r="F36" s="1"/>
      <c r="G36" s="2">
        <f>ROUND(SUM(G27:G35),5)</f>
        <v>4356.67</v>
      </c>
      <c r="H36" s="3"/>
      <c r="I36" s="16">
        <f>ROUND(SUM(I27:I35),5)</f>
        <v>8450</v>
      </c>
      <c r="J36" s="16"/>
      <c r="K36" s="16">
        <f>ROUND(SUM(K27:K35),5)</f>
        <v>10400</v>
      </c>
    </row>
    <row r="37" spans="1:11" x14ac:dyDescent="0.25">
      <c r="A37" s="1"/>
      <c r="B37" s="1"/>
      <c r="C37" s="1"/>
      <c r="D37" s="1"/>
      <c r="E37" s="1" t="s">
        <v>33</v>
      </c>
      <c r="F37" s="1"/>
      <c r="G37" s="2">
        <v>16.079999999999998</v>
      </c>
      <c r="H37" s="3"/>
      <c r="I37" s="16">
        <v>500</v>
      </c>
      <c r="J37" s="16"/>
      <c r="K37" s="25">
        <v>20500</v>
      </c>
    </row>
    <row r="38" spans="1:11" x14ac:dyDescent="0.25">
      <c r="A38" s="1"/>
      <c r="B38" s="1"/>
      <c r="C38" s="1"/>
      <c r="D38" s="1"/>
      <c r="E38" s="1" t="s">
        <v>34</v>
      </c>
      <c r="F38" s="1"/>
      <c r="G38" s="2"/>
      <c r="H38" s="3"/>
      <c r="I38" s="16"/>
      <c r="J38" s="16"/>
      <c r="K38" s="16"/>
    </row>
    <row r="39" spans="1:11" x14ac:dyDescent="0.25">
      <c r="A39" s="1"/>
      <c r="B39" s="1"/>
      <c r="C39" s="1"/>
      <c r="D39" s="1"/>
      <c r="E39" s="1"/>
      <c r="F39" s="1" t="s">
        <v>35</v>
      </c>
      <c r="G39" s="2">
        <v>690.83</v>
      </c>
      <c r="H39" s="3"/>
      <c r="I39" s="16">
        <v>5000</v>
      </c>
      <c r="J39" s="16"/>
      <c r="K39" s="16">
        <v>5000</v>
      </c>
    </row>
    <row r="40" spans="1:11" x14ac:dyDescent="0.25">
      <c r="A40" s="1"/>
      <c r="B40" s="1"/>
      <c r="C40" s="1"/>
      <c r="D40" s="1"/>
      <c r="E40" s="1"/>
      <c r="F40" s="1" t="s">
        <v>36</v>
      </c>
      <c r="G40" s="2">
        <v>52.52</v>
      </c>
      <c r="H40" s="3"/>
      <c r="I40" s="16">
        <v>500</v>
      </c>
      <c r="J40" s="16"/>
      <c r="K40" s="16">
        <v>500</v>
      </c>
    </row>
    <row r="41" spans="1:11" x14ac:dyDescent="0.25">
      <c r="A41" s="1"/>
      <c r="B41" s="1"/>
      <c r="C41" s="1"/>
      <c r="D41" s="1"/>
      <c r="E41" s="1"/>
      <c r="F41" s="1" t="s">
        <v>37</v>
      </c>
      <c r="G41" s="2">
        <v>819.11</v>
      </c>
      <c r="H41" s="3"/>
      <c r="I41" s="16">
        <v>2200</v>
      </c>
      <c r="J41" s="16"/>
      <c r="K41" s="16">
        <v>2200</v>
      </c>
    </row>
    <row r="42" spans="1:11" x14ac:dyDescent="0.25">
      <c r="A42" s="1"/>
      <c r="B42" s="1"/>
      <c r="C42" s="1"/>
      <c r="D42" s="1"/>
      <c r="E42" s="1"/>
      <c r="F42" s="1" t="s">
        <v>38</v>
      </c>
      <c r="G42" s="2">
        <v>2615.2399999999998</v>
      </c>
      <c r="H42" s="3"/>
      <c r="I42" s="16">
        <v>600</v>
      </c>
      <c r="J42" s="16"/>
      <c r="K42" s="25">
        <v>5000</v>
      </c>
    </row>
    <row r="43" spans="1:11" x14ac:dyDescent="0.25">
      <c r="A43" s="1"/>
      <c r="B43" s="1"/>
      <c r="C43" s="1"/>
      <c r="D43" s="1"/>
      <c r="E43" s="1"/>
      <c r="F43" s="1" t="s">
        <v>39</v>
      </c>
      <c r="G43" s="2">
        <v>0</v>
      </c>
      <c r="H43" s="3"/>
      <c r="I43" s="16">
        <v>400</v>
      </c>
      <c r="J43" s="16"/>
      <c r="K43" s="16">
        <v>400</v>
      </c>
    </row>
    <row r="44" spans="1:11" x14ac:dyDescent="0.25">
      <c r="A44" s="1"/>
      <c r="B44" s="1"/>
      <c r="C44" s="1"/>
      <c r="D44" s="1"/>
      <c r="E44" s="1"/>
      <c r="F44" s="1" t="s">
        <v>40</v>
      </c>
      <c r="G44" s="2">
        <v>1455.77</v>
      </c>
      <c r="H44" s="3"/>
      <c r="I44" s="16">
        <v>500</v>
      </c>
      <c r="J44" s="16"/>
      <c r="K44" s="25">
        <v>3000</v>
      </c>
    </row>
    <row r="45" spans="1:11" ht="15.75" thickBot="1" x14ac:dyDescent="0.3">
      <c r="A45" s="1"/>
      <c r="B45" s="1"/>
      <c r="C45" s="1"/>
      <c r="D45" s="1"/>
      <c r="E45" s="1"/>
      <c r="F45" s="1" t="s">
        <v>41</v>
      </c>
      <c r="G45" s="4">
        <v>0</v>
      </c>
      <c r="H45" s="3"/>
      <c r="I45" s="15">
        <v>300</v>
      </c>
      <c r="J45" s="16"/>
      <c r="K45" s="15">
        <v>300</v>
      </c>
    </row>
    <row r="46" spans="1:11" x14ac:dyDescent="0.25">
      <c r="A46" s="1"/>
      <c r="B46" s="1"/>
      <c r="C46" s="1"/>
      <c r="D46" s="1"/>
      <c r="E46" s="1" t="s">
        <v>42</v>
      </c>
      <c r="F46" s="1"/>
      <c r="G46" s="2">
        <f>ROUND(SUM(G38:G45),5)</f>
        <v>5633.47</v>
      </c>
      <c r="H46" s="3"/>
      <c r="I46" s="16">
        <f>ROUND(SUM(I38:I45),5)</f>
        <v>9500</v>
      </c>
      <c r="J46" s="16"/>
      <c r="K46" s="16">
        <f>ROUND(SUM(K38:K45),5)</f>
        <v>16400</v>
      </c>
    </row>
    <row r="47" spans="1:11" x14ac:dyDescent="0.25">
      <c r="A47" s="1"/>
      <c r="B47" s="1"/>
      <c r="C47" s="1"/>
      <c r="D47" s="1"/>
      <c r="E47" s="1" t="s">
        <v>43</v>
      </c>
      <c r="F47" s="1"/>
      <c r="G47" s="2"/>
      <c r="H47" s="3"/>
      <c r="I47" s="16"/>
      <c r="J47" s="16"/>
      <c r="K47" s="16"/>
    </row>
    <row r="48" spans="1:11" x14ac:dyDescent="0.25">
      <c r="A48" s="1"/>
      <c r="B48" s="1"/>
      <c r="C48" s="1"/>
      <c r="D48" s="1"/>
      <c r="E48" s="1"/>
      <c r="F48" s="1" t="s">
        <v>44</v>
      </c>
      <c r="G48" s="2">
        <v>0</v>
      </c>
      <c r="H48" s="3"/>
      <c r="I48" s="16">
        <v>6000</v>
      </c>
      <c r="J48" s="16"/>
      <c r="K48" s="16">
        <v>6000</v>
      </c>
    </row>
    <row r="49" spans="1:11" x14ac:dyDescent="0.25">
      <c r="A49" s="1"/>
      <c r="B49" s="1"/>
      <c r="C49" s="1"/>
      <c r="D49" s="1"/>
      <c r="E49" s="1"/>
      <c r="F49" s="1" t="s">
        <v>45</v>
      </c>
      <c r="G49" s="2">
        <v>275.79000000000002</v>
      </c>
      <c r="H49" s="3"/>
      <c r="I49" s="16">
        <v>500</v>
      </c>
      <c r="J49" s="16"/>
      <c r="K49" s="16">
        <v>500</v>
      </c>
    </row>
    <row r="50" spans="1:11" x14ac:dyDescent="0.25">
      <c r="A50" s="1"/>
      <c r="B50" s="1"/>
      <c r="C50" s="1"/>
      <c r="D50" s="1"/>
      <c r="E50" s="1"/>
      <c r="F50" s="1" t="s">
        <v>46</v>
      </c>
      <c r="G50" s="2">
        <v>0</v>
      </c>
      <c r="H50" s="3"/>
      <c r="I50" s="16">
        <v>500</v>
      </c>
      <c r="J50" s="16"/>
      <c r="K50" s="16">
        <v>500</v>
      </c>
    </row>
    <row r="51" spans="1:11" ht="15.75" thickBot="1" x14ac:dyDescent="0.3">
      <c r="A51" s="1"/>
      <c r="B51" s="1"/>
      <c r="C51" s="1"/>
      <c r="D51" s="1"/>
      <c r="E51" s="1"/>
      <c r="F51" s="1" t="s">
        <v>86</v>
      </c>
      <c r="G51" s="4">
        <v>0</v>
      </c>
      <c r="H51" s="3"/>
      <c r="I51" s="15">
        <v>0</v>
      </c>
      <c r="J51" s="16"/>
      <c r="K51" s="15">
        <v>0</v>
      </c>
    </row>
    <row r="52" spans="1:11" x14ac:dyDescent="0.25">
      <c r="A52" s="1"/>
      <c r="B52" s="1"/>
      <c r="C52" s="1"/>
      <c r="D52" s="1"/>
      <c r="E52" s="1" t="s">
        <v>47</v>
      </c>
      <c r="F52" s="1"/>
      <c r="G52" s="2">
        <f>ROUND(SUM(G47:G51),5)</f>
        <v>275.79000000000002</v>
      </c>
      <c r="H52" s="3"/>
      <c r="I52" s="16">
        <f>ROUND(SUM(I47:I51),5)</f>
        <v>7000</v>
      </c>
      <c r="J52" s="16"/>
      <c r="K52" s="16">
        <f>ROUND(SUM(K47:K51),5)</f>
        <v>7000</v>
      </c>
    </row>
    <row r="53" spans="1:11" x14ac:dyDescent="0.25">
      <c r="A53" s="1"/>
      <c r="B53" s="1"/>
      <c r="C53" s="1"/>
      <c r="D53" s="1"/>
      <c r="E53" s="1" t="s">
        <v>48</v>
      </c>
      <c r="F53" s="1"/>
      <c r="G53" s="2">
        <v>1079.7</v>
      </c>
      <c r="H53" s="3"/>
      <c r="I53" s="16">
        <v>1000</v>
      </c>
      <c r="J53" s="16"/>
      <c r="K53" s="25">
        <v>2200</v>
      </c>
    </row>
    <row r="54" spans="1:11" x14ac:dyDescent="0.25">
      <c r="A54" s="1"/>
      <c r="B54" s="1"/>
      <c r="C54" s="1"/>
      <c r="D54" s="1"/>
      <c r="E54" s="1" t="s">
        <v>49</v>
      </c>
      <c r="F54" s="1"/>
      <c r="G54" s="2">
        <v>0</v>
      </c>
      <c r="H54" s="3"/>
      <c r="I54" s="16">
        <v>700</v>
      </c>
      <c r="J54" s="16"/>
      <c r="K54" s="16">
        <v>700</v>
      </c>
    </row>
    <row r="55" spans="1:11" x14ac:dyDescent="0.25">
      <c r="A55" s="1"/>
      <c r="B55" s="1"/>
      <c r="C55" s="1"/>
      <c r="D55" s="1"/>
      <c r="E55" s="1" t="s">
        <v>50</v>
      </c>
      <c r="F55" s="1"/>
      <c r="G55" s="2">
        <v>0</v>
      </c>
      <c r="H55" s="3"/>
      <c r="I55" s="16">
        <v>100</v>
      </c>
      <c r="J55" s="16"/>
      <c r="K55" s="16">
        <v>100</v>
      </c>
    </row>
    <row r="56" spans="1:11" x14ac:dyDescent="0.25">
      <c r="A56" s="1"/>
      <c r="B56" s="1"/>
      <c r="C56" s="1"/>
      <c r="D56" s="1"/>
      <c r="E56" s="1" t="s">
        <v>51</v>
      </c>
      <c r="F56" s="1"/>
      <c r="G56" s="2">
        <v>1290</v>
      </c>
      <c r="H56" s="3"/>
      <c r="I56" s="16">
        <v>1500</v>
      </c>
      <c r="J56" s="16"/>
      <c r="K56" s="25">
        <v>2600</v>
      </c>
    </row>
    <row r="57" spans="1:11" x14ac:dyDescent="0.25">
      <c r="A57" s="1"/>
      <c r="B57" s="1"/>
      <c r="C57" s="1"/>
      <c r="D57" s="1"/>
      <c r="E57" s="1" t="s">
        <v>52</v>
      </c>
      <c r="F57" s="1"/>
      <c r="G57" s="2"/>
      <c r="H57" s="3"/>
      <c r="I57" s="16"/>
      <c r="J57" s="16"/>
      <c r="K57" s="16"/>
    </row>
    <row r="58" spans="1:11" x14ac:dyDescent="0.25">
      <c r="A58" s="1"/>
      <c r="B58" s="1"/>
      <c r="C58" s="1"/>
      <c r="D58" s="1"/>
      <c r="E58" s="1"/>
      <c r="F58" s="1" t="s">
        <v>53</v>
      </c>
      <c r="G58" s="2">
        <v>1710.5</v>
      </c>
      <c r="H58" s="3"/>
      <c r="I58" s="16">
        <v>1600</v>
      </c>
      <c r="J58" s="16"/>
      <c r="K58" s="25">
        <v>2000</v>
      </c>
    </row>
    <row r="59" spans="1:11" ht="15.75" thickBot="1" x14ac:dyDescent="0.3">
      <c r="A59" s="1"/>
      <c r="B59" s="1"/>
      <c r="C59" s="1"/>
      <c r="D59" s="1"/>
      <c r="E59" s="1"/>
      <c r="F59" s="1" t="s">
        <v>54</v>
      </c>
      <c r="G59" s="4">
        <v>6369.44</v>
      </c>
      <c r="H59" s="3"/>
      <c r="I59" s="15">
        <v>1100</v>
      </c>
      <c r="J59" s="16"/>
      <c r="K59" s="27">
        <v>6500</v>
      </c>
    </row>
    <row r="60" spans="1:11" x14ac:dyDescent="0.25">
      <c r="A60" s="1"/>
      <c r="B60" s="1"/>
      <c r="C60" s="1"/>
      <c r="D60" s="1"/>
      <c r="E60" s="1" t="s">
        <v>55</v>
      </c>
      <c r="F60" s="1"/>
      <c r="G60" s="2">
        <f>ROUND(SUM(G57:G59),5)</f>
        <v>8079.94</v>
      </c>
      <c r="H60" s="3"/>
      <c r="I60" s="16">
        <f>ROUND(SUM(I57:I59),5)</f>
        <v>2700</v>
      </c>
      <c r="J60" s="16"/>
      <c r="K60" s="16">
        <f>ROUND(SUM(K57:K59),5)</f>
        <v>8500</v>
      </c>
    </row>
    <row r="61" spans="1:11" x14ac:dyDescent="0.25">
      <c r="A61" s="1"/>
      <c r="B61" s="1"/>
      <c r="C61" s="1"/>
      <c r="D61" s="1"/>
      <c r="E61" s="1" t="s">
        <v>56</v>
      </c>
      <c r="F61" s="1"/>
      <c r="G61" s="2"/>
      <c r="H61" s="3"/>
      <c r="I61" s="16"/>
      <c r="J61" s="16"/>
      <c r="K61" s="16"/>
    </row>
    <row r="62" spans="1:11" x14ac:dyDescent="0.25">
      <c r="A62" s="1"/>
      <c r="B62" s="1"/>
      <c r="C62" s="1"/>
      <c r="D62" s="1"/>
      <c r="E62" s="1"/>
      <c r="F62" s="1" t="s">
        <v>57</v>
      </c>
      <c r="G62" s="2">
        <v>1020</v>
      </c>
      <c r="H62" s="3"/>
      <c r="I62" s="16">
        <v>6000</v>
      </c>
      <c r="J62" s="16"/>
      <c r="K62" s="16">
        <v>6000</v>
      </c>
    </row>
    <row r="63" spans="1:11" x14ac:dyDescent="0.25">
      <c r="A63" s="1"/>
      <c r="B63" s="1"/>
      <c r="C63" s="1"/>
      <c r="D63" s="1"/>
      <c r="E63" s="1"/>
      <c r="F63" s="1" t="s">
        <v>58</v>
      </c>
      <c r="G63" s="2">
        <v>4995</v>
      </c>
      <c r="H63" s="3"/>
      <c r="I63" s="16">
        <v>3500</v>
      </c>
      <c r="J63" s="16"/>
      <c r="K63" s="25">
        <v>7000</v>
      </c>
    </row>
    <row r="64" spans="1:11" ht="15.75" thickBot="1" x14ac:dyDescent="0.3">
      <c r="A64" s="1"/>
      <c r="B64" s="1"/>
      <c r="C64" s="1"/>
      <c r="D64" s="1"/>
      <c r="E64" s="1"/>
      <c r="F64" s="1" t="s">
        <v>59</v>
      </c>
      <c r="G64" s="4">
        <v>0</v>
      </c>
      <c r="H64" s="3"/>
      <c r="I64" s="15">
        <v>0</v>
      </c>
      <c r="J64" s="16"/>
      <c r="K64" s="15">
        <v>0</v>
      </c>
    </row>
    <row r="65" spans="1:11" x14ac:dyDescent="0.25">
      <c r="A65" s="1"/>
      <c r="B65" s="1"/>
      <c r="C65" s="1"/>
      <c r="D65" s="1"/>
      <c r="E65" s="1" t="s">
        <v>60</v>
      </c>
      <c r="F65" s="1"/>
      <c r="G65" s="2">
        <f>ROUND(SUM(G61:G64),5)</f>
        <v>6015</v>
      </c>
      <c r="H65" s="3"/>
      <c r="I65" s="16">
        <f>ROUND(SUM(I61:I64),5)</f>
        <v>9500</v>
      </c>
      <c r="J65" s="16"/>
      <c r="K65" s="16">
        <f>ROUND(SUM(K61:K64),5)</f>
        <v>13000</v>
      </c>
    </row>
    <row r="66" spans="1:11" x14ac:dyDescent="0.25">
      <c r="A66" s="1"/>
      <c r="B66" s="1"/>
      <c r="C66" s="1"/>
      <c r="D66" s="1"/>
      <c r="E66" s="1" t="s">
        <v>61</v>
      </c>
      <c r="F66" s="1"/>
      <c r="G66" s="2"/>
      <c r="H66" s="3"/>
      <c r="I66" s="16"/>
      <c r="J66" s="16"/>
      <c r="K66" s="16"/>
    </row>
    <row r="67" spans="1:11" x14ac:dyDescent="0.25">
      <c r="A67" s="1"/>
      <c r="B67" s="1"/>
      <c r="C67" s="1"/>
      <c r="D67" s="1"/>
      <c r="E67" s="1"/>
      <c r="F67" s="1" t="s">
        <v>62</v>
      </c>
      <c r="G67" s="2">
        <v>1248.8</v>
      </c>
      <c r="H67" s="3"/>
      <c r="I67" s="16"/>
      <c r="J67" s="16"/>
      <c r="K67" s="16"/>
    </row>
    <row r="68" spans="1:11" x14ac:dyDescent="0.25">
      <c r="A68" s="1"/>
      <c r="B68" s="1"/>
      <c r="C68" s="1"/>
      <c r="D68" s="1"/>
      <c r="E68" s="1"/>
      <c r="F68" s="1" t="s">
        <v>97</v>
      </c>
      <c r="G68" s="2">
        <v>6321.37</v>
      </c>
      <c r="H68" s="3"/>
      <c r="I68" s="16"/>
      <c r="J68" s="16"/>
      <c r="K68" s="25">
        <v>13000</v>
      </c>
    </row>
    <row r="69" spans="1:11" x14ac:dyDescent="0.25">
      <c r="A69" s="1"/>
      <c r="B69" s="1"/>
      <c r="C69" s="1"/>
      <c r="D69" s="1"/>
      <c r="E69" s="1"/>
      <c r="F69" s="1" t="s">
        <v>63</v>
      </c>
      <c r="G69" s="2">
        <v>2968</v>
      </c>
      <c r="H69" s="3"/>
      <c r="I69" s="16">
        <v>74000</v>
      </c>
      <c r="J69" s="16"/>
      <c r="K69" s="25">
        <v>18000</v>
      </c>
    </row>
    <row r="70" spans="1:11" x14ac:dyDescent="0.25">
      <c r="A70" s="1"/>
      <c r="B70" s="1"/>
      <c r="C70" s="1"/>
      <c r="D70" s="1"/>
      <c r="E70" s="1"/>
      <c r="F70" s="1" t="s">
        <v>64</v>
      </c>
      <c r="G70" s="2">
        <v>0</v>
      </c>
      <c r="H70" s="3"/>
      <c r="I70" s="16">
        <v>0</v>
      </c>
      <c r="J70" s="16"/>
      <c r="K70" s="28">
        <v>0</v>
      </c>
    </row>
    <row r="71" spans="1:11" x14ac:dyDescent="0.25">
      <c r="A71" s="1"/>
      <c r="B71" s="1"/>
      <c r="C71" s="1"/>
      <c r="D71" s="1"/>
      <c r="E71" s="1"/>
      <c r="F71" s="1" t="s">
        <v>65</v>
      </c>
      <c r="G71" s="2">
        <v>19008.97</v>
      </c>
      <c r="H71" s="3"/>
      <c r="I71" s="16">
        <v>10000</v>
      </c>
      <c r="J71" s="16"/>
      <c r="K71" s="25">
        <v>32000</v>
      </c>
    </row>
    <row r="72" spans="1:11" x14ac:dyDescent="0.25">
      <c r="A72" s="1"/>
      <c r="B72" s="1"/>
      <c r="C72" s="1"/>
      <c r="D72" s="1"/>
      <c r="E72" s="1"/>
      <c r="F72" s="1" t="s">
        <v>66</v>
      </c>
      <c r="G72" s="2">
        <v>6015.15</v>
      </c>
      <c r="H72" s="3"/>
      <c r="I72" s="16">
        <v>10000</v>
      </c>
      <c r="J72" s="16"/>
      <c r="K72" s="25">
        <v>12000</v>
      </c>
    </row>
    <row r="73" spans="1:11" ht="15.75" thickBot="1" x14ac:dyDescent="0.3">
      <c r="A73" s="1"/>
      <c r="B73" s="1"/>
      <c r="C73" s="1"/>
      <c r="D73" s="1"/>
      <c r="E73" s="1"/>
      <c r="F73" s="1" t="s">
        <v>67</v>
      </c>
      <c r="G73" s="4">
        <v>13971.31</v>
      </c>
      <c r="H73" s="3"/>
      <c r="I73" s="15">
        <v>27852</v>
      </c>
      <c r="J73" s="16"/>
      <c r="K73" s="15">
        <v>27852</v>
      </c>
    </row>
    <row r="74" spans="1:11" x14ac:dyDescent="0.25">
      <c r="A74" s="1"/>
      <c r="B74" s="1"/>
      <c r="C74" s="1"/>
      <c r="D74" s="1"/>
      <c r="E74" s="1" t="s">
        <v>68</v>
      </c>
      <c r="F74" s="1"/>
      <c r="G74" s="2">
        <f>ROUND(SUM(G66:G73),5)</f>
        <v>49533.599999999999</v>
      </c>
      <c r="H74" s="3"/>
      <c r="I74" s="16">
        <f>ROUND(SUM(I66:I73),5)</f>
        <v>121852</v>
      </c>
      <c r="J74" s="16"/>
      <c r="K74" s="16">
        <f>ROUND(SUM(K66:K73),5)</f>
        <v>102852</v>
      </c>
    </row>
    <row r="75" spans="1:11" x14ac:dyDescent="0.25">
      <c r="A75" s="1"/>
      <c r="B75" s="1"/>
      <c r="C75" s="1"/>
      <c r="D75" s="1"/>
      <c r="E75" s="1" t="s">
        <v>69</v>
      </c>
      <c r="F75" s="1"/>
      <c r="G75" s="2"/>
      <c r="H75" s="3"/>
      <c r="I75" s="16"/>
      <c r="J75" s="16"/>
      <c r="K75" s="16"/>
    </row>
    <row r="76" spans="1:11" x14ac:dyDescent="0.25">
      <c r="A76" s="1"/>
      <c r="B76" s="1"/>
      <c r="C76" s="1"/>
      <c r="D76" s="1"/>
      <c r="E76" s="1"/>
      <c r="F76" s="1" t="s">
        <v>70</v>
      </c>
      <c r="G76" s="2">
        <v>1804.86</v>
      </c>
      <c r="H76" s="3"/>
      <c r="I76" s="16">
        <v>7000</v>
      </c>
      <c r="J76" s="16"/>
      <c r="K76" s="25">
        <v>4000</v>
      </c>
    </row>
    <row r="77" spans="1:11" x14ac:dyDescent="0.25">
      <c r="A77" s="1"/>
      <c r="B77" s="1"/>
      <c r="C77" s="1"/>
      <c r="D77" s="1"/>
      <c r="E77" s="1"/>
      <c r="F77" s="1" t="s">
        <v>71</v>
      </c>
      <c r="G77" s="2">
        <v>422.11</v>
      </c>
      <c r="H77" s="3"/>
      <c r="I77" s="16">
        <v>1800</v>
      </c>
      <c r="J77" s="16"/>
      <c r="K77" s="25">
        <v>1000</v>
      </c>
    </row>
    <row r="78" spans="1:11" x14ac:dyDescent="0.25">
      <c r="A78" s="1"/>
      <c r="B78" s="1"/>
      <c r="C78" s="1"/>
      <c r="D78" s="1"/>
      <c r="E78" s="1"/>
      <c r="F78" s="1" t="s">
        <v>72</v>
      </c>
      <c r="G78" s="2">
        <v>388.44</v>
      </c>
      <c r="H78" s="3"/>
      <c r="I78" s="16">
        <v>1200</v>
      </c>
      <c r="J78" s="16"/>
      <c r="K78" s="25">
        <v>1000</v>
      </c>
    </row>
    <row r="79" spans="1:11" x14ac:dyDescent="0.25">
      <c r="A79" s="1"/>
      <c r="B79" s="1"/>
      <c r="C79" s="1"/>
      <c r="D79" s="1"/>
      <c r="E79" s="1"/>
      <c r="F79" s="1" t="s">
        <v>73</v>
      </c>
      <c r="G79" s="2">
        <v>4234.6499999999996</v>
      </c>
      <c r="H79" s="3"/>
      <c r="I79" s="16">
        <v>11200</v>
      </c>
      <c r="J79" s="16"/>
      <c r="K79" s="25">
        <v>5000</v>
      </c>
    </row>
    <row r="80" spans="1:11" x14ac:dyDescent="0.25">
      <c r="A80" s="1"/>
      <c r="B80" s="1"/>
      <c r="C80" s="1"/>
      <c r="D80" s="1"/>
      <c r="E80" s="1"/>
      <c r="F80" s="1" t="s">
        <v>74</v>
      </c>
      <c r="G80" s="2">
        <v>23872.799999999999</v>
      </c>
      <c r="H80" s="3"/>
      <c r="I80" s="16">
        <v>44100</v>
      </c>
      <c r="J80" s="16"/>
      <c r="K80" s="16">
        <v>44100</v>
      </c>
    </row>
    <row r="81" spans="1:11" ht="15.75" thickBot="1" x14ac:dyDescent="0.3">
      <c r="A81" s="1"/>
      <c r="B81" s="1"/>
      <c r="C81" s="1"/>
      <c r="D81" s="1"/>
      <c r="E81" s="1"/>
      <c r="F81" s="1" t="s">
        <v>75</v>
      </c>
      <c r="G81" s="4">
        <v>6011.81</v>
      </c>
      <c r="H81" s="3"/>
      <c r="I81" s="15">
        <v>7000</v>
      </c>
      <c r="J81" s="16"/>
      <c r="K81" s="15">
        <v>7000</v>
      </c>
    </row>
    <row r="82" spans="1:11" x14ac:dyDescent="0.25">
      <c r="A82" s="1"/>
      <c r="B82" s="1"/>
      <c r="C82" s="1"/>
      <c r="D82" s="1"/>
      <c r="E82" s="1" t="s">
        <v>76</v>
      </c>
      <c r="F82" s="1"/>
      <c r="G82" s="2">
        <f>ROUND(SUM(G75:G81),5)</f>
        <v>36734.67</v>
      </c>
      <c r="H82" s="3"/>
      <c r="I82" s="16">
        <f>ROUND(SUM(I75:I81),5)</f>
        <v>72300</v>
      </c>
      <c r="J82" s="16"/>
      <c r="K82" s="16">
        <f>ROUND(SUM(K75:K81),5)</f>
        <v>62100</v>
      </c>
    </row>
    <row r="83" spans="1:11" x14ac:dyDescent="0.25">
      <c r="A83" s="1"/>
      <c r="B83" s="1"/>
      <c r="C83" s="1"/>
      <c r="D83" s="1"/>
      <c r="E83" s="1" t="s">
        <v>77</v>
      </c>
      <c r="F83" s="1"/>
      <c r="G83" s="2">
        <v>4653.09</v>
      </c>
      <c r="H83" s="3"/>
      <c r="I83" s="16">
        <v>4000</v>
      </c>
      <c r="J83" s="16"/>
      <c r="K83" s="16">
        <v>5000</v>
      </c>
    </row>
    <row r="84" spans="1:11" ht="15.75" thickBot="1" x14ac:dyDescent="0.3">
      <c r="A84" s="1"/>
      <c r="B84" s="1"/>
      <c r="C84" s="1"/>
      <c r="D84" s="1"/>
      <c r="E84" s="1" t="s">
        <v>82</v>
      </c>
      <c r="F84" s="1"/>
      <c r="G84" s="2">
        <v>0</v>
      </c>
      <c r="H84" s="3"/>
      <c r="I84" s="16">
        <v>0</v>
      </c>
      <c r="J84" s="16"/>
      <c r="K84" s="16">
        <v>0</v>
      </c>
    </row>
    <row r="85" spans="1:11" ht="15.75" thickBot="1" x14ac:dyDescent="0.3">
      <c r="A85" s="1"/>
      <c r="B85" s="1"/>
      <c r="C85" s="1"/>
      <c r="D85" s="1" t="s">
        <v>78</v>
      </c>
      <c r="E85" s="1"/>
      <c r="F85" s="1"/>
      <c r="G85" s="11">
        <f>ROUND(SUM(G14:G16)+G26+SUM(G36:G37)+G46+SUM(G52:G56)+G60+G65+G74+SUM(G82:G84),5)</f>
        <v>120686.39999999999</v>
      </c>
      <c r="H85" s="3"/>
      <c r="I85" s="19">
        <f>ROUND(SUM(I14:I16)+I26+SUM(I36:I37)+I46+SUM(I52:I56)+I60+I65+I74+SUM(I82:I84),5)</f>
        <v>258202</v>
      </c>
      <c r="J85" s="16"/>
      <c r="K85" s="19">
        <f>ROUND(SUM(K14:K16)+K26+SUM(K36:K37)+K46+SUM(K52:K56)+K60+K65+K74+SUM(K82:K84),5)</f>
        <v>263352</v>
      </c>
    </row>
    <row r="86" spans="1:11" ht="15.75" thickBot="1" x14ac:dyDescent="0.3">
      <c r="A86" s="1"/>
      <c r="B86" s="1" t="s">
        <v>98</v>
      </c>
      <c r="C86" s="1"/>
      <c r="D86" s="1"/>
      <c r="E86" s="1"/>
      <c r="F86" s="1"/>
      <c r="G86" s="21">
        <f>ROUND(G4+G13-G85,5)</f>
        <v>-100735.75</v>
      </c>
      <c r="H86" s="3"/>
      <c r="I86" s="26">
        <f>ROUND(I4+I13-I85,5)</f>
        <v>-23182</v>
      </c>
      <c r="J86" s="16"/>
      <c r="K86" s="26">
        <f>ROUND(K4+K13-K85,5)</f>
        <v>-28332</v>
      </c>
    </row>
    <row r="87" spans="1:11" ht="15.75" thickTop="1" x14ac:dyDescent="0.25">
      <c r="A87" s="1"/>
      <c r="B87" s="1"/>
      <c r="C87" s="1"/>
      <c r="D87" s="1"/>
      <c r="E87" s="1"/>
      <c r="F87" s="1"/>
      <c r="G87" s="2"/>
      <c r="H87" s="3"/>
      <c r="I87" s="2"/>
      <c r="J87" s="3"/>
      <c r="K87" s="2"/>
    </row>
    <row r="88" spans="1:11" x14ac:dyDescent="0.25">
      <c r="A88" s="1"/>
      <c r="B88" s="1"/>
      <c r="C88" s="1"/>
      <c r="D88" s="1"/>
      <c r="E88" s="1"/>
      <c r="F88" s="1"/>
      <c r="G88" s="2"/>
      <c r="H88" s="3"/>
      <c r="I88" s="2"/>
      <c r="J88" s="3"/>
      <c r="K88" s="2"/>
    </row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6738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16738" r:id="rId4" name="HEADER"/>
      </mc:Fallback>
    </mc:AlternateContent>
    <mc:AlternateContent xmlns:mc="http://schemas.openxmlformats.org/markup-compatibility/2006">
      <mc:Choice Requires="x14">
        <control shapeId="116737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1673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BDD6-B7A9-4C9F-82CF-A37A7B2985BA}">
  <sheetPr codeName="Sheet16"/>
  <dimension ref="A1:K94"/>
  <sheetViews>
    <sheetView topLeftCell="A61" zoomScaleNormal="100" workbookViewId="0">
      <selection activeCell="J36" sqref="J36"/>
    </sheetView>
  </sheetViews>
  <sheetFormatPr defaultRowHeight="15" x14ac:dyDescent="0.25"/>
  <cols>
    <col min="1" max="4" width="3" style="22" customWidth="1"/>
    <col min="5" max="5" width="34.85546875" style="22" customWidth="1"/>
    <col min="6" max="6" width="12.28515625" bestFit="1" customWidth="1"/>
    <col min="7" max="7" width="2.28515625" customWidth="1"/>
    <col min="8" max="8" width="13.28515625" bestFit="1" customWidth="1"/>
    <col min="9" max="9" width="2.28515625" customWidth="1"/>
    <col min="10" max="10" width="12" bestFit="1" customWidth="1"/>
    <col min="11" max="11" width="2.28515625" customWidth="1"/>
  </cols>
  <sheetData>
    <row r="1" spans="1:11" x14ac:dyDescent="0.25">
      <c r="F1" s="7" t="s">
        <v>94</v>
      </c>
      <c r="G1" s="10"/>
      <c r="H1" s="14" t="s">
        <v>89</v>
      </c>
      <c r="I1" s="10"/>
      <c r="J1" s="14" t="s">
        <v>91</v>
      </c>
    </row>
    <row r="2" spans="1:11" s="8" customFormat="1" ht="15.75" thickBot="1" x14ac:dyDescent="0.3">
      <c r="A2" s="7"/>
      <c r="B2" s="7"/>
      <c r="C2" s="7"/>
      <c r="D2" s="7"/>
      <c r="E2" s="7"/>
      <c r="F2" s="13" t="s">
        <v>88</v>
      </c>
      <c r="G2" s="12"/>
      <c r="H2" s="13" t="s">
        <v>90</v>
      </c>
      <c r="I2" s="12"/>
      <c r="J2" s="13" t="s">
        <v>92</v>
      </c>
      <c r="K2" s="20"/>
    </row>
    <row r="3" spans="1:11" x14ac:dyDescent="0.25">
      <c r="A3" s="1" t="s">
        <v>0</v>
      </c>
      <c r="B3" s="1"/>
      <c r="C3" s="1"/>
      <c r="D3" s="1"/>
      <c r="E3" s="1"/>
      <c r="F3" s="2"/>
      <c r="G3" s="3"/>
      <c r="H3" s="2"/>
      <c r="I3" s="3"/>
      <c r="J3" s="2"/>
      <c r="K3" s="3"/>
    </row>
    <row r="4" spans="1:11" x14ac:dyDescent="0.25">
      <c r="A4" s="1"/>
      <c r="B4" s="1"/>
      <c r="C4" s="1" t="s">
        <v>1</v>
      </c>
      <c r="D4" s="1"/>
      <c r="E4" s="1"/>
      <c r="F4" s="2"/>
      <c r="G4" s="3"/>
      <c r="H4" s="2"/>
      <c r="I4" s="3"/>
      <c r="J4" s="2"/>
      <c r="K4" s="3"/>
    </row>
    <row r="5" spans="1:11" x14ac:dyDescent="0.25">
      <c r="A5" s="1"/>
      <c r="B5" s="1"/>
      <c r="C5" s="1"/>
      <c r="D5" s="1" t="s">
        <v>2</v>
      </c>
      <c r="E5" s="1"/>
      <c r="F5" s="2"/>
      <c r="G5" s="3"/>
      <c r="H5" s="2"/>
      <c r="I5" s="3"/>
      <c r="J5" s="2"/>
      <c r="K5" s="3"/>
    </row>
    <row r="6" spans="1:11" ht="15.75" thickBot="1" x14ac:dyDescent="0.3">
      <c r="A6" s="1"/>
      <c r="B6" s="1"/>
      <c r="C6" s="1"/>
      <c r="D6" s="1"/>
      <c r="E6" s="1" t="s">
        <v>3</v>
      </c>
      <c r="F6" s="4">
        <v>15.27</v>
      </c>
      <c r="G6" s="3"/>
      <c r="H6" s="4">
        <v>20</v>
      </c>
      <c r="I6" s="3"/>
      <c r="J6" s="4">
        <v>20</v>
      </c>
      <c r="K6" s="3"/>
    </row>
    <row r="7" spans="1:11" x14ac:dyDescent="0.25">
      <c r="A7" s="1"/>
      <c r="B7" s="1"/>
      <c r="C7" s="1"/>
      <c r="D7" s="1" t="s">
        <v>4</v>
      </c>
      <c r="E7" s="1"/>
      <c r="F7" s="2">
        <f>ROUND(SUM(F5:F6),5)</f>
        <v>15.27</v>
      </c>
      <c r="G7" s="3"/>
      <c r="H7" s="2">
        <f>ROUND(SUM(H5:H6),5)</f>
        <v>20</v>
      </c>
      <c r="I7" s="3"/>
      <c r="J7" s="2">
        <f>ROUND(SUM(J5:J6),5)</f>
        <v>20</v>
      </c>
      <c r="K7" s="3"/>
    </row>
    <row r="8" spans="1:11" x14ac:dyDescent="0.25">
      <c r="A8" s="1"/>
      <c r="B8" s="1"/>
      <c r="C8" s="1"/>
      <c r="D8" s="1" t="s">
        <v>5</v>
      </c>
      <c r="E8" s="1"/>
      <c r="F8" s="2"/>
      <c r="G8" s="3"/>
      <c r="H8" s="2"/>
      <c r="I8" s="3"/>
      <c r="J8" s="2"/>
      <c r="K8" s="3"/>
    </row>
    <row r="9" spans="1:11" ht="15.75" thickBot="1" x14ac:dyDescent="0.3">
      <c r="A9" s="1"/>
      <c r="B9" s="1"/>
      <c r="C9" s="1"/>
      <c r="D9" s="1"/>
      <c r="E9" s="1" t="s">
        <v>6</v>
      </c>
      <c r="F9" s="4">
        <v>222902.08</v>
      </c>
      <c r="G9" s="3"/>
      <c r="H9" s="4">
        <v>225000</v>
      </c>
      <c r="I9" s="3"/>
      <c r="J9" s="4">
        <v>235000</v>
      </c>
      <c r="K9" s="3"/>
    </row>
    <row r="10" spans="1:11" x14ac:dyDescent="0.25">
      <c r="A10" s="1"/>
      <c r="B10" s="1"/>
      <c r="C10" s="1"/>
      <c r="D10" s="1" t="s">
        <v>7</v>
      </c>
      <c r="E10" s="1"/>
      <c r="F10" s="2">
        <f>ROUND(SUM(F8:F9),5)</f>
        <v>222902.08</v>
      </c>
      <c r="G10" s="3"/>
      <c r="H10" s="2">
        <f>ROUND(SUM(H8:H9),5)</f>
        <v>225000</v>
      </c>
      <c r="I10" s="3"/>
      <c r="J10" s="2">
        <f>ROUND(SUM(J8:J9),5)</f>
        <v>235000</v>
      </c>
      <c r="K10" s="3"/>
    </row>
    <row r="11" spans="1:11" ht="15.75" thickBot="1" x14ac:dyDescent="0.3">
      <c r="A11" s="1"/>
      <c r="B11" s="1"/>
      <c r="C11" s="1"/>
      <c r="D11" s="1" t="s">
        <v>8</v>
      </c>
      <c r="E11" s="1"/>
      <c r="F11" s="2">
        <v>272034.2</v>
      </c>
      <c r="G11" s="3"/>
      <c r="H11" s="2">
        <v>275000</v>
      </c>
      <c r="I11" s="3"/>
      <c r="J11" s="2">
        <v>0</v>
      </c>
      <c r="K11" s="3"/>
    </row>
    <row r="12" spans="1:11" ht="15.75" thickBot="1" x14ac:dyDescent="0.3">
      <c r="A12" s="1"/>
      <c r="B12" s="1"/>
      <c r="C12" s="1" t="s">
        <v>9</v>
      </c>
      <c r="D12" s="1"/>
      <c r="E12" s="1"/>
      <c r="F12" s="6">
        <f>ROUND(SUM(F4:F4)+F7+SUM(F10:F11),5)</f>
        <v>494951.55</v>
      </c>
      <c r="G12" s="3"/>
      <c r="H12" s="6">
        <f>ROUND(SUM(H4:H4)+H7+SUM(H10:H11),5)</f>
        <v>500020</v>
      </c>
      <c r="I12" s="3"/>
      <c r="J12" s="6">
        <f>ROUND(SUM(J4:J4)+J7+SUM(J10:J11),5)</f>
        <v>235020</v>
      </c>
      <c r="K12" s="3"/>
    </row>
    <row r="13" spans="1:11" x14ac:dyDescent="0.25">
      <c r="A13" s="1"/>
      <c r="B13" s="1" t="s">
        <v>79</v>
      </c>
      <c r="C13" s="1"/>
      <c r="D13" s="1"/>
      <c r="E13" s="1"/>
      <c r="F13" s="2">
        <f>F12</f>
        <v>494951.55</v>
      </c>
      <c r="G13" s="3"/>
      <c r="H13" s="2">
        <f>H12</f>
        <v>500020</v>
      </c>
      <c r="I13" s="3"/>
      <c r="J13" s="2">
        <f>J12</f>
        <v>235020</v>
      </c>
      <c r="K13" s="3"/>
    </row>
    <row r="14" spans="1:11" x14ac:dyDescent="0.25">
      <c r="A14" s="1"/>
      <c r="B14" s="1"/>
      <c r="C14" s="1" t="s">
        <v>10</v>
      </c>
      <c r="D14" s="1"/>
      <c r="E14" s="1"/>
      <c r="F14" s="2"/>
      <c r="G14" s="3"/>
      <c r="H14" s="2"/>
      <c r="I14" s="3"/>
      <c r="J14" s="2"/>
      <c r="K14" s="3"/>
    </row>
    <row r="15" spans="1:11" x14ac:dyDescent="0.25">
      <c r="A15" s="1"/>
      <c r="B15" s="1"/>
      <c r="C15" s="1"/>
      <c r="D15" s="1" t="s">
        <v>11</v>
      </c>
      <c r="E15" s="1"/>
      <c r="F15" s="2">
        <v>7213.46</v>
      </c>
      <c r="G15" s="3"/>
      <c r="H15" s="2">
        <v>10000</v>
      </c>
      <c r="I15" s="3"/>
      <c r="J15" s="2">
        <v>10000</v>
      </c>
      <c r="K15" s="3"/>
    </row>
    <row r="16" spans="1:11" x14ac:dyDescent="0.25">
      <c r="A16" s="1"/>
      <c r="B16" s="1"/>
      <c r="C16" s="1"/>
      <c r="D16" s="1" t="s">
        <v>83</v>
      </c>
      <c r="E16" s="1"/>
      <c r="F16" s="2">
        <v>2084.6</v>
      </c>
      <c r="G16" s="3"/>
      <c r="H16" s="2">
        <v>2500</v>
      </c>
      <c r="I16" s="3"/>
      <c r="J16" s="2">
        <v>3000</v>
      </c>
      <c r="K16" s="3"/>
    </row>
    <row r="17" spans="1:11" x14ac:dyDescent="0.25">
      <c r="A17" s="1"/>
      <c r="B17" s="1"/>
      <c r="C17" s="1"/>
      <c r="D17" s="1" t="s">
        <v>12</v>
      </c>
      <c r="E17" s="1"/>
      <c r="F17" s="2"/>
      <c r="G17" s="3"/>
      <c r="H17" s="2"/>
      <c r="I17" s="3"/>
      <c r="J17" s="2"/>
      <c r="K17" s="3"/>
    </row>
    <row r="18" spans="1:11" x14ac:dyDescent="0.25">
      <c r="A18" s="1"/>
      <c r="B18" s="1"/>
      <c r="C18" s="1"/>
      <c r="D18" s="1"/>
      <c r="E18" s="1" t="s">
        <v>13</v>
      </c>
      <c r="F18" s="2">
        <v>896.64</v>
      </c>
      <c r="G18" s="3"/>
      <c r="H18" s="2">
        <v>1100</v>
      </c>
      <c r="I18" s="3"/>
      <c r="J18" s="2">
        <v>0</v>
      </c>
      <c r="K18" s="3"/>
    </row>
    <row r="19" spans="1:11" x14ac:dyDescent="0.25">
      <c r="A19" s="1"/>
      <c r="B19" s="1"/>
      <c r="C19" s="1"/>
      <c r="D19" s="1"/>
      <c r="E19" s="1" t="s">
        <v>14</v>
      </c>
      <c r="F19" s="2">
        <v>88.16</v>
      </c>
      <c r="G19" s="3"/>
      <c r="H19" s="2">
        <v>250</v>
      </c>
      <c r="I19" s="3"/>
      <c r="J19" s="2">
        <v>150</v>
      </c>
      <c r="K19" s="3"/>
    </row>
    <row r="20" spans="1:11" x14ac:dyDescent="0.25">
      <c r="A20" s="1"/>
      <c r="B20" s="1"/>
      <c r="C20" s="1"/>
      <c r="D20" s="1"/>
      <c r="E20" s="1" t="s">
        <v>15</v>
      </c>
      <c r="F20" s="2">
        <v>703.85</v>
      </c>
      <c r="G20" s="3"/>
      <c r="H20" s="2">
        <v>500</v>
      </c>
      <c r="I20" s="3"/>
      <c r="J20" s="2">
        <v>800</v>
      </c>
      <c r="K20" s="3"/>
    </row>
    <row r="21" spans="1:11" x14ac:dyDescent="0.25">
      <c r="A21" s="1"/>
      <c r="B21" s="1"/>
      <c r="C21" s="1"/>
      <c r="D21" s="1"/>
      <c r="E21" s="1" t="s">
        <v>16</v>
      </c>
      <c r="F21" s="2">
        <v>363.63</v>
      </c>
      <c r="G21" s="3"/>
      <c r="H21" s="2">
        <v>400</v>
      </c>
      <c r="I21" s="3"/>
      <c r="J21" s="2">
        <v>500</v>
      </c>
      <c r="K21" s="3"/>
    </row>
    <row r="22" spans="1:11" x14ac:dyDescent="0.25">
      <c r="A22" s="1"/>
      <c r="B22" s="1"/>
      <c r="C22" s="1"/>
      <c r="D22" s="1"/>
      <c r="E22" s="1" t="s">
        <v>17</v>
      </c>
      <c r="F22" s="2">
        <v>385.84</v>
      </c>
      <c r="G22" s="3"/>
      <c r="H22" s="2">
        <v>350</v>
      </c>
      <c r="I22" s="3"/>
      <c r="J22" s="2">
        <v>500</v>
      </c>
      <c r="K22" s="3"/>
    </row>
    <row r="23" spans="1:11" x14ac:dyDescent="0.25">
      <c r="A23" s="1"/>
      <c r="B23" s="1"/>
      <c r="C23" s="1"/>
      <c r="D23" s="1"/>
      <c r="E23" s="1" t="s">
        <v>18</v>
      </c>
      <c r="F23" s="2">
        <v>470.45</v>
      </c>
      <c r="G23" s="3"/>
      <c r="H23" s="2">
        <v>900</v>
      </c>
      <c r="I23" s="3"/>
      <c r="J23" s="2">
        <v>600</v>
      </c>
      <c r="K23" s="3"/>
    </row>
    <row r="24" spans="1:11" x14ac:dyDescent="0.25">
      <c r="A24" s="1"/>
      <c r="B24" s="1"/>
      <c r="C24" s="1"/>
      <c r="D24" s="1"/>
      <c r="E24" s="1" t="s">
        <v>19</v>
      </c>
      <c r="F24" s="2">
        <v>1419.19</v>
      </c>
      <c r="G24" s="3"/>
      <c r="H24" s="2">
        <v>1800</v>
      </c>
      <c r="I24" s="3"/>
      <c r="J24" s="2">
        <v>1800</v>
      </c>
      <c r="K24" s="3"/>
    </row>
    <row r="25" spans="1:11" x14ac:dyDescent="0.25">
      <c r="A25" s="1"/>
      <c r="B25" s="1"/>
      <c r="C25" s="1"/>
      <c r="D25" s="1"/>
      <c r="E25" s="1" t="s">
        <v>20</v>
      </c>
      <c r="F25" s="2">
        <v>1303.01</v>
      </c>
      <c r="G25" s="3"/>
      <c r="H25" s="2">
        <v>1000</v>
      </c>
      <c r="I25" s="3"/>
      <c r="J25" s="2">
        <v>1500</v>
      </c>
      <c r="K25" s="3"/>
    </row>
    <row r="26" spans="1:11" ht="15.75" thickBot="1" x14ac:dyDescent="0.3">
      <c r="A26" s="1"/>
      <c r="B26" s="1"/>
      <c r="C26" s="1"/>
      <c r="D26" s="1"/>
      <c r="E26" s="1" t="s">
        <v>21</v>
      </c>
      <c r="F26" s="4">
        <v>163.11000000000001</v>
      </c>
      <c r="G26" s="3"/>
      <c r="H26" s="4">
        <v>300</v>
      </c>
      <c r="I26" s="3"/>
      <c r="J26" s="4">
        <v>250</v>
      </c>
      <c r="K26" s="3"/>
    </row>
    <row r="27" spans="1:11" x14ac:dyDescent="0.25">
      <c r="A27" s="1"/>
      <c r="B27" s="1"/>
      <c r="C27" s="1"/>
      <c r="D27" s="1" t="s">
        <v>22</v>
      </c>
      <c r="E27" s="1"/>
      <c r="F27" s="2">
        <f>ROUND(SUM(F17:F26),5)</f>
        <v>5793.88</v>
      </c>
      <c r="G27" s="3"/>
      <c r="H27" s="2">
        <f>ROUND(SUM(H17:H26),5)</f>
        <v>6600</v>
      </c>
      <c r="I27" s="3"/>
      <c r="J27" s="2">
        <f>ROUND(SUM(J17:J26),5)</f>
        <v>6100</v>
      </c>
      <c r="K27" s="3"/>
    </row>
    <row r="28" spans="1:11" x14ac:dyDescent="0.25">
      <c r="A28" s="1"/>
      <c r="B28" s="1"/>
      <c r="C28" s="1"/>
      <c r="D28" s="1" t="s">
        <v>23</v>
      </c>
      <c r="E28" s="1"/>
      <c r="F28" s="2"/>
      <c r="G28" s="3"/>
      <c r="H28" s="2"/>
      <c r="I28" s="3"/>
      <c r="J28" s="2"/>
      <c r="K28" s="3"/>
    </row>
    <row r="29" spans="1:11" x14ac:dyDescent="0.25">
      <c r="A29" s="1"/>
      <c r="B29" s="1"/>
      <c r="C29" s="1"/>
      <c r="D29" s="1"/>
      <c r="E29" s="1" t="s">
        <v>24</v>
      </c>
      <c r="F29" s="2">
        <v>147.29</v>
      </c>
      <c r="G29" s="3"/>
      <c r="H29" s="2">
        <v>150</v>
      </c>
      <c r="I29" s="3"/>
      <c r="J29" s="2">
        <v>0</v>
      </c>
      <c r="K29" s="3"/>
    </row>
    <row r="30" spans="1:11" x14ac:dyDescent="0.25">
      <c r="A30" s="1"/>
      <c r="B30" s="1"/>
      <c r="C30" s="1"/>
      <c r="D30" s="1"/>
      <c r="E30" s="1" t="s">
        <v>25</v>
      </c>
      <c r="F30" s="2">
        <v>25.36</v>
      </c>
      <c r="G30" s="3"/>
      <c r="H30" s="2">
        <v>100</v>
      </c>
      <c r="I30" s="3"/>
      <c r="J30" s="2">
        <v>100</v>
      </c>
      <c r="K30" s="3"/>
    </row>
    <row r="31" spans="1:11" x14ac:dyDescent="0.25">
      <c r="A31" s="1"/>
      <c r="B31" s="1"/>
      <c r="C31" s="1"/>
      <c r="D31" s="1"/>
      <c r="E31" s="1" t="s">
        <v>26</v>
      </c>
      <c r="F31" s="2">
        <v>2799.3</v>
      </c>
      <c r="G31" s="3"/>
      <c r="H31" s="2">
        <v>2100</v>
      </c>
      <c r="I31" s="3"/>
      <c r="J31" s="2">
        <v>3000</v>
      </c>
      <c r="K31" s="3"/>
    </row>
    <row r="32" spans="1:11" x14ac:dyDescent="0.25">
      <c r="A32" s="1"/>
      <c r="B32" s="1"/>
      <c r="C32" s="1"/>
      <c r="D32" s="1"/>
      <c r="E32" s="1" t="s">
        <v>27</v>
      </c>
      <c r="F32" s="2">
        <v>1266.23</v>
      </c>
      <c r="G32" s="3"/>
      <c r="H32" s="2">
        <v>1200</v>
      </c>
      <c r="I32" s="3"/>
      <c r="J32" s="2">
        <v>1300</v>
      </c>
      <c r="K32" s="3"/>
    </row>
    <row r="33" spans="1:11" x14ac:dyDescent="0.25">
      <c r="A33" s="1"/>
      <c r="B33" s="1"/>
      <c r="C33" s="1"/>
      <c r="D33" s="1"/>
      <c r="E33" s="1" t="s">
        <v>28</v>
      </c>
      <c r="F33" s="2">
        <v>1951.56</v>
      </c>
      <c r="G33" s="3"/>
      <c r="H33" s="2">
        <v>2000</v>
      </c>
      <c r="I33" s="3"/>
      <c r="J33" s="2">
        <v>2000</v>
      </c>
      <c r="K33" s="3"/>
    </row>
    <row r="34" spans="1:11" x14ac:dyDescent="0.25">
      <c r="A34" s="1"/>
      <c r="B34" s="1"/>
      <c r="C34" s="1"/>
      <c r="D34" s="1"/>
      <c r="E34" s="1" t="s">
        <v>29</v>
      </c>
      <c r="F34" s="2">
        <v>827.26</v>
      </c>
      <c r="G34" s="3"/>
      <c r="H34" s="2">
        <v>1000</v>
      </c>
      <c r="I34" s="3"/>
      <c r="J34" s="2">
        <v>1000</v>
      </c>
      <c r="K34" s="3"/>
    </row>
    <row r="35" spans="1:11" x14ac:dyDescent="0.25">
      <c r="A35" s="1"/>
      <c r="B35" s="1"/>
      <c r="C35" s="1"/>
      <c r="D35" s="1"/>
      <c r="E35" s="1" t="s">
        <v>30</v>
      </c>
      <c r="F35" s="2">
        <v>0</v>
      </c>
      <c r="G35" s="3"/>
      <c r="H35" s="2">
        <v>800</v>
      </c>
      <c r="I35" s="3"/>
      <c r="J35" s="2">
        <v>800</v>
      </c>
      <c r="K35" s="3"/>
    </row>
    <row r="36" spans="1:11" ht="15.75" thickBot="1" x14ac:dyDescent="0.3">
      <c r="A36" s="1"/>
      <c r="B36" s="1"/>
      <c r="C36" s="1"/>
      <c r="D36" s="1"/>
      <c r="E36" s="1" t="s">
        <v>31</v>
      </c>
      <c r="F36" s="4">
        <v>234</v>
      </c>
      <c r="G36" s="3"/>
      <c r="H36" s="4">
        <v>350</v>
      </c>
      <c r="I36" s="3"/>
      <c r="J36" s="4">
        <v>250</v>
      </c>
      <c r="K36" s="3"/>
    </row>
    <row r="37" spans="1:11" x14ac:dyDescent="0.25">
      <c r="A37" s="1"/>
      <c r="B37" s="1"/>
      <c r="C37" s="1"/>
      <c r="D37" s="1" t="s">
        <v>32</v>
      </c>
      <c r="E37" s="1"/>
      <c r="F37" s="2">
        <f>ROUND(SUM(F28:F36),5)</f>
        <v>7251</v>
      </c>
      <c r="G37" s="3"/>
      <c r="H37" s="2">
        <f>ROUND(SUM(H28:H36),5)</f>
        <v>7700</v>
      </c>
      <c r="I37" s="3"/>
      <c r="J37" s="2">
        <f>ROUND(SUM(J28:J36),5)</f>
        <v>8450</v>
      </c>
      <c r="K37" s="3"/>
    </row>
    <row r="38" spans="1:11" x14ac:dyDescent="0.25">
      <c r="A38" s="1"/>
      <c r="B38" s="1"/>
      <c r="C38" s="1"/>
      <c r="D38" s="1" t="s">
        <v>33</v>
      </c>
      <c r="E38" s="1"/>
      <c r="F38" s="2">
        <v>112.1</v>
      </c>
      <c r="G38" s="3"/>
      <c r="H38" s="2">
        <v>500</v>
      </c>
      <c r="I38" s="3"/>
      <c r="J38" s="2">
        <v>500</v>
      </c>
      <c r="K38" s="3"/>
    </row>
    <row r="39" spans="1:11" x14ac:dyDescent="0.25">
      <c r="A39" s="1"/>
      <c r="B39" s="1"/>
      <c r="C39" s="1"/>
      <c r="D39" s="1" t="s">
        <v>34</v>
      </c>
      <c r="E39" s="1"/>
      <c r="F39" s="2"/>
      <c r="G39" s="3"/>
      <c r="H39" s="2"/>
      <c r="I39" s="3"/>
      <c r="J39" s="2"/>
      <c r="K39" s="3"/>
    </row>
    <row r="40" spans="1:11" x14ac:dyDescent="0.25">
      <c r="A40" s="1"/>
      <c r="B40" s="1"/>
      <c r="C40" s="1"/>
      <c r="D40" s="1"/>
      <c r="E40" s="1" t="s">
        <v>35</v>
      </c>
      <c r="F40" s="2">
        <v>260</v>
      </c>
      <c r="G40" s="3"/>
      <c r="H40" s="2">
        <v>1000</v>
      </c>
      <c r="I40" s="3"/>
      <c r="J40" s="2">
        <v>5000</v>
      </c>
      <c r="K40" s="3"/>
    </row>
    <row r="41" spans="1:11" x14ac:dyDescent="0.25">
      <c r="A41" s="1"/>
      <c r="B41" s="1"/>
      <c r="C41" s="1"/>
      <c r="D41" s="1"/>
      <c r="E41" s="1" t="s">
        <v>36</v>
      </c>
      <c r="F41" s="2">
        <v>317.43</v>
      </c>
      <c r="G41" s="3"/>
      <c r="H41" s="2">
        <v>1000</v>
      </c>
      <c r="I41" s="3"/>
      <c r="J41" s="2">
        <v>500</v>
      </c>
      <c r="K41" s="3"/>
    </row>
    <row r="42" spans="1:11" x14ac:dyDescent="0.25">
      <c r="A42" s="1"/>
      <c r="B42" s="1"/>
      <c r="C42" s="1"/>
      <c r="D42" s="1"/>
      <c r="E42" s="1" t="s">
        <v>37</v>
      </c>
      <c r="F42" s="2">
        <v>1986.01</v>
      </c>
      <c r="G42" s="3"/>
      <c r="H42" s="2">
        <v>2500</v>
      </c>
      <c r="I42" s="3"/>
      <c r="J42" s="2">
        <v>2200</v>
      </c>
      <c r="K42" s="3"/>
    </row>
    <row r="43" spans="1:11" x14ac:dyDescent="0.25">
      <c r="A43" s="1"/>
      <c r="B43" s="1"/>
      <c r="C43" s="1"/>
      <c r="D43" s="1"/>
      <c r="E43" s="1" t="s">
        <v>38</v>
      </c>
      <c r="F43" s="2">
        <v>420.37</v>
      </c>
      <c r="G43" s="3"/>
      <c r="H43" s="2">
        <v>1500</v>
      </c>
      <c r="I43" s="3"/>
      <c r="J43" s="2">
        <v>600</v>
      </c>
      <c r="K43" s="3"/>
    </row>
    <row r="44" spans="1:11" x14ac:dyDescent="0.25">
      <c r="A44" s="1"/>
      <c r="B44" s="1"/>
      <c r="C44" s="1"/>
      <c r="D44" s="1"/>
      <c r="E44" s="1" t="s">
        <v>39</v>
      </c>
      <c r="F44" s="2">
        <v>318.52999999999997</v>
      </c>
      <c r="G44" s="3"/>
      <c r="H44" s="2">
        <v>1000</v>
      </c>
      <c r="I44" s="3"/>
      <c r="J44" s="2">
        <v>400</v>
      </c>
      <c r="K44" s="3"/>
    </row>
    <row r="45" spans="1:11" x14ac:dyDescent="0.25">
      <c r="A45" s="1"/>
      <c r="B45" s="1"/>
      <c r="C45" s="1"/>
      <c r="D45" s="1"/>
      <c r="E45" s="1" t="s">
        <v>40</v>
      </c>
      <c r="F45" s="2">
        <v>0</v>
      </c>
      <c r="G45" s="3"/>
      <c r="H45" s="2">
        <v>1200</v>
      </c>
      <c r="I45" s="3"/>
      <c r="J45" s="2">
        <v>500</v>
      </c>
      <c r="K45" s="3"/>
    </row>
    <row r="46" spans="1:11" ht="15.75" thickBot="1" x14ac:dyDescent="0.3">
      <c r="A46" s="1"/>
      <c r="B46" s="1"/>
      <c r="C46" s="1"/>
      <c r="D46" s="1"/>
      <c r="E46" s="1" t="s">
        <v>41</v>
      </c>
      <c r="F46" s="4">
        <v>147.22999999999999</v>
      </c>
      <c r="G46" s="3"/>
      <c r="H46" s="4">
        <v>1000</v>
      </c>
      <c r="I46" s="3"/>
      <c r="J46" s="4">
        <v>300</v>
      </c>
      <c r="K46" s="3"/>
    </row>
    <row r="47" spans="1:11" x14ac:dyDescent="0.25">
      <c r="A47" s="1"/>
      <c r="B47" s="1"/>
      <c r="C47" s="1"/>
      <c r="D47" s="1" t="s">
        <v>42</v>
      </c>
      <c r="E47" s="1"/>
      <c r="F47" s="2">
        <f>ROUND(SUM(F39:F46),5)</f>
        <v>3449.57</v>
      </c>
      <c r="G47" s="3"/>
      <c r="H47" s="2">
        <f>ROUND(SUM(H39:H46),5)</f>
        <v>9200</v>
      </c>
      <c r="I47" s="3"/>
      <c r="J47" s="2">
        <f>ROUND(SUM(J39:J46),5)</f>
        <v>9500</v>
      </c>
      <c r="K47" s="3"/>
    </row>
    <row r="48" spans="1:11" x14ac:dyDescent="0.25">
      <c r="A48" s="1"/>
      <c r="B48" s="1"/>
      <c r="C48" s="1"/>
      <c r="D48" s="1" t="s">
        <v>43</v>
      </c>
      <c r="E48" s="1"/>
      <c r="F48" s="2"/>
      <c r="G48" s="3"/>
      <c r="H48" s="2"/>
      <c r="I48" s="3"/>
      <c r="J48" s="2"/>
      <c r="K48" s="3"/>
    </row>
    <row r="49" spans="1:11" x14ac:dyDescent="0.25">
      <c r="A49" s="1"/>
      <c r="B49" s="1"/>
      <c r="C49" s="1"/>
      <c r="D49" s="1"/>
      <c r="E49" s="1" t="s">
        <v>44</v>
      </c>
      <c r="F49" s="2">
        <v>5882.46</v>
      </c>
      <c r="G49" s="3"/>
      <c r="H49" s="2">
        <v>6000</v>
      </c>
      <c r="I49" s="3"/>
      <c r="J49" s="2">
        <v>6000</v>
      </c>
      <c r="K49" s="3"/>
    </row>
    <row r="50" spans="1:11" x14ac:dyDescent="0.25">
      <c r="A50" s="1"/>
      <c r="B50" s="1"/>
      <c r="C50" s="1"/>
      <c r="D50" s="1"/>
      <c r="E50" s="1" t="s">
        <v>45</v>
      </c>
      <c r="F50" s="2">
        <v>0</v>
      </c>
      <c r="G50" s="3"/>
      <c r="H50" s="2">
        <v>1000</v>
      </c>
      <c r="I50" s="3"/>
      <c r="J50" s="2">
        <v>500</v>
      </c>
      <c r="K50" s="3"/>
    </row>
    <row r="51" spans="1:11" x14ac:dyDescent="0.25">
      <c r="A51" s="1"/>
      <c r="B51" s="1"/>
      <c r="C51" s="1"/>
      <c r="D51" s="1"/>
      <c r="E51" s="1" t="s">
        <v>46</v>
      </c>
      <c r="F51" s="2">
        <v>0</v>
      </c>
      <c r="G51" s="3"/>
      <c r="H51" s="2">
        <v>1700</v>
      </c>
      <c r="I51" s="3"/>
      <c r="J51" s="2">
        <v>500</v>
      </c>
      <c r="K51" s="3"/>
    </row>
    <row r="52" spans="1:11" x14ac:dyDescent="0.25">
      <c r="A52" s="1"/>
      <c r="B52" s="1"/>
      <c r="C52" s="1"/>
      <c r="D52" s="1"/>
      <c r="E52" s="1" t="s">
        <v>86</v>
      </c>
      <c r="F52" s="2">
        <v>4632.88</v>
      </c>
      <c r="G52" s="3"/>
      <c r="H52" s="2">
        <v>5000</v>
      </c>
      <c r="I52" s="3"/>
      <c r="J52" s="2">
        <v>0</v>
      </c>
      <c r="K52" s="3"/>
    </row>
    <row r="53" spans="1:11" ht="15.75" thickBot="1" x14ac:dyDescent="0.3">
      <c r="A53" s="1"/>
      <c r="B53" s="1"/>
      <c r="C53" s="1"/>
      <c r="D53" s="1"/>
      <c r="E53" s="1" t="s">
        <v>84</v>
      </c>
      <c r="F53" s="4">
        <v>0</v>
      </c>
      <c r="G53" s="3"/>
      <c r="H53" s="4">
        <v>0</v>
      </c>
      <c r="I53" s="3"/>
      <c r="J53" s="4">
        <f t="shared" ref="J53" si="0">ROUND((F53-H53),5)</f>
        <v>0</v>
      </c>
      <c r="K53" s="3"/>
    </row>
    <row r="54" spans="1:11" x14ac:dyDescent="0.25">
      <c r="A54" s="1"/>
      <c r="B54" s="1"/>
      <c r="C54" s="1"/>
      <c r="D54" s="1" t="s">
        <v>47</v>
      </c>
      <c r="E54" s="1"/>
      <c r="F54" s="2">
        <f>ROUND(SUM(F48:F53),5)</f>
        <v>10515.34</v>
      </c>
      <c r="G54" s="3"/>
      <c r="H54" s="2">
        <f>ROUND(SUM(H48:H53),5)</f>
        <v>13700</v>
      </c>
      <c r="I54" s="3"/>
      <c r="J54" s="2">
        <f>ROUND(SUM(J48:J53),5)</f>
        <v>7000</v>
      </c>
      <c r="K54" s="3"/>
    </row>
    <row r="55" spans="1:11" x14ac:dyDescent="0.25">
      <c r="A55" s="1"/>
      <c r="B55" s="1"/>
      <c r="C55" s="1"/>
      <c r="D55" s="1" t="s">
        <v>48</v>
      </c>
      <c r="E55" s="1"/>
      <c r="F55" s="2">
        <v>950.84</v>
      </c>
      <c r="G55" s="3"/>
      <c r="H55" s="2">
        <v>800</v>
      </c>
      <c r="I55" s="3"/>
      <c r="J55" s="2">
        <v>1000</v>
      </c>
      <c r="K55" s="3"/>
    </row>
    <row r="56" spans="1:11" x14ac:dyDescent="0.25">
      <c r="A56" s="1"/>
      <c r="B56" s="1"/>
      <c r="C56" s="1"/>
      <c r="D56" s="1" t="s">
        <v>49</v>
      </c>
      <c r="E56" s="1"/>
      <c r="F56" s="2">
        <v>668.1</v>
      </c>
      <c r="G56" s="3"/>
      <c r="H56" s="2">
        <v>700</v>
      </c>
      <c r="I56" s="3"/>
      <c r="J56" s="2">
        <v>700</v>
      </c>
      <c r="K56" s="3"/>
    </row>
    <row r="57" spans="1:11" x14ac:dyDescent="0.25">
      <c r="A57" s="1"/>
      <c r="B57" s="1"/>
      <c r="C57" s="1"/>
      <c r="D57" s="1" t="s">
        <v>50</v>
      </c>
      <c r="E57" s="1"/>
      <c r="F57" s="2">
        <v>82.31</v>
      </c>
      <c r="G57" s="3"/>
      <c r="H57" s="2">
        <v>300</v>
      </c>
      <c r="I57" s="3"/>
      <c r="J57" s="2">
        <v>100</v>
      </c>
      <c r="K57" s="3"/>
    </row>
    <row r="58" spans="1:11" x14ac:dyDescent="0.25">
      <c r="A58" s="1"/>
      <c r="B58" s="1"/>
      <c r="C58" s="1"/>
      <c r="D58" s="1" t="s">
        <v>51</v>
      </c>
      <c r="E58" s="1"/>
      <c r="F58" s="2">
        <v>310</v>
      </c>
      <c r="G58" s="3"/>
      <c r="H58" s="2">
        <v>2000</v>
      </c>
      <c r="I58" s="3"/>
      <c r="J58" s="2">
        <v>1500</v>
      </c>
      <c r="K58" s="3"/>
    </row>
    <row r="59" spans="1:11" x14ac:dyDescent="0.25">
      <c r="A59" s="1"/>
      <c r="B59" s="1"/>
      <c r="C59" s="1"/>
      <c r="D59" s="1" t="s">
        <v>52</v>
      </c>
      <c r="E59" s="1"/>
      <c r="F59" s="2"/>
      <c r="G59" s="3"/>
      <c r="H59" s="2"/>
      <c r="I59" s="3"/>
      <c r="J59" s="2"/>
      <c r="K59" s="3"/>
    </row>
    <row r="60" spans="1:11" x14ac:dyDescent="0.25">
      <c r="A60" s="1"/>
      <c r="B60" s="1"/>
      <c r="C60" s="1"/>
      <c r="D60" s="1"/>
      <c r="E60" s="1" t="s">
        <v>53</v>
      </c>
      <c r="F60" s="2">
        <v>1502</v>
      </c>
      <c r="G60" s="3"/>
      <c r="H60" s="2">
        <v>2000</v>
      </c>
      <c r="I60" s="3"/>
      <c r="J60" s="2">
        <v>1600</v>
      </c>
      <c r="K60" s="3"/>
    </row>
    <row r="61" spans="1:11" ht="15.75" thickBot="1" x14ac:dyDescent="0.3">
      <c r="A61" s="1"/>
      <c r="B61" s="1"/>
      <c r="C61" s="1"/>
      <c r="D61" s="1"/>
      <c r="E61" s="1" t="s">
        <v>54</v>
      </c>
      <c r="F61" s="4">
        <v>1052</v>
      </c>
      <c r="G61" s="3"/>
      <c r="H61" s="4">
        <v>1052</v>
      </c>
      <c r="I61" s="3"/>
      <c r="J61" s="4">
        <v>1100</v>
      </c>
      <c r="K61" s="3"/>
    </row>
    <row r="62" spans="1:11" x14ac:dyDescent="0.25">
      <c r="A62" s="1"/>
      <c r="B62" s="1"/>
      <c r="C62" s="1"/>
      <c r="D62" s="1" t="s">
        <v>55</v>
      </c>
      <c r="E62" s="1"/>
      <c r="F62" s="2">
        <f>ROUND(SUM(F59:F61),5)</f>
        <v>2554</v>
      </c>
      <c r="G62" s="3"/>
      <c r="H62" s="2">
        <f>ROUND(SUM(H59:H61),5)</f>
        <v>3052</v>
      </c>
      <c r="I62" s="3"/>
      <c r="J62" s="2">
        <f>ROUND(SUM(J59:J61),5)</f>
        <v>2700</v>
      </c>
      <c r="K62" s="3"/>
    </row>
    <row r="63" spans="1:11" x14ac:dyDescent="0.25">
      <c r="A63" s="1"/>
      <c r="B63" s="1"/>
      <c r="C63" s="1"/>
      <c r="D63" s="1" t="s">
        <v>56</v>
      </c>
      <c r="E63" s="1"/>
      <c r="F63" s="2"/>
      <c r="G63" s="3"/>
      <c r="H63" s="2"/>
      <c r="I63" s="3"/>
      <c r="J63" s="2"/>
      <c r="K63" s="3"/>
    </row>
    <row r="64" spans="1:11" x14ac:dyDescent="0.25">
      <c r="A64" s="1"/>
      <c r="B64" s="1"/>
      <c r="C64" s="1"/>
      <c r="D64" s="1"/>
      <c r="E64" s="1" t="s">
        <v>57</v>
      </c>
      <c r="F64" s="2">
        <v>5405.94</v>
      </c>
      <c r="G64" s="3"/>
      <c r="H64" s="2">
        <v>5500</v>
      </c>
      <c r="I64" s="3"/>
      <c r="J64" s="2">
        <v>6000</v>
      </c>
      <c r="K64" s="3"/>
    </row>
    <row r="65" spans="1:11" x14ac:dyDescent="0.25">
      <c r="A65" s="1"/>
      <c r="B65" s="1"/>
      <c r="C65" s="1"/>
      <c r="D65" s="1"/>
      <c r="E65" s="1" t="s">
        <v>58</v>
      </c>
      <c r="F65" s="2">
        <v>3400</v>
      </c>
      <c r="G65" s="3"/>
      <c r="H65" s="2">
        <v>1000</v>
      </c>
      <c r="I65" s="3"/>
      <c r="J65" s="2">
        <v>3500</v>
      </c>
      <c r="K65" s="3"/>
    </row>
    <row r="66" spans="1:11" ht="15.75" thickBot="1" x14ac:dyDescent="0.3">
      <c r="A66" s="1"/>
      <c r="B66" s="1"/>
      <c r="C66" s="1"/>
      <c r="D66" s="1"/>
      <c r="E66" s="1" t="s">
        <v>59</v>
      </c>
      <c r="F66" s="4">
        <v>125</v>
      </c>
      <c r="G66" s="3"/>
      <c r="H66" s="4">
        <v>0</v>
      </c>
      <c r="I66" s="3"/>
      <c r="J66" s="4">
        <v>0</v>
      </c>
      <c r="K66" s="3"/>
    </row>
    <row r="67" spans="1:11" x14ac:dyDescent="0.25">
      <c r="A67" s="1"/>
      <c r="B67" s="1"/>
      <c r="C67" s="1"/>
      <c r="D67" s="1" t="s">
        <v>60</v>
      </c>
      <c r="E67" s="1"/>
      <c r="F67" s="2">
        <f>ROUND(SUM(F63:F66),5)</f>
        <v>8930.94</v>
      </c>
      <c r="G67" s="3"/>
      <c r="H67" s="2">
        <f>ROUND(SUM(H63:H66),5)</f>
        <v>6500</v>
      </c>
      <c r="I67" s="3"/>
      <c r="J67" s="2">
        <f>ROUND(SUM(J63:J66),5)</f>
        <v>9500</v>
      </c>
      <c r="K67" s="3"/>
    </row>
    <row r="68" spans="1:11" x14ac:dyDescent="0.25">
      <c r="A68" s="1"/>
      <c r="B68" s="1"/>
      <c r="C68" s="1"/>
      <c r="D68" s="1" t="s">
        <v>61</v>
      </c>
      <c r="E68" s="1"/>
      <c r="F68" s="2"/>
      <c r="G68" s="3"/>
      <c r="H68" s="2"/>
      <c r="I68" s="3"/>
      <c r="J68" s="2"/>
      <c r="K68" s="3"/>
    </row>
    <row r="69" spans="1:11" x14ac:dyDescent="0.25">
      <c r="A69" s="1"/>
      <c r="B69" s="1"/>
      <c r="C69" s="1"/>
      <c r="D69" s="1"/>
      <c r="E69" s="1" t="s">
        <v>62</v>
      </c>
      <c r="F69" s="2">
        <v>3302.49</v>
      </c>
      <c r="G69" s="3"/>
      <c r="H69" s="2"/>
      <c r="I69" s="3"/>
      <c r="J69" s="2"/>
      <c r="K69" s="3"/>
    </row>
    <row r="70" spans="1:11" x14ac:dyDescent="0.25">
      <c r="A70" s="1"/>
      <c r="B70" s="1"/>
      <c r="C70" s="1"/>
      <c r="D70" s="1"/>
      <c r="E70" s="1" t="s">
        <v>80</v>
      </c>
      <c r="F70" s="2">
        <v>1865.12</v>
      </c>
      <c r="G70" s="3"/>
      <c r="H70" s="2"/>
      <c r="I70" s="3"/>
      <c r="J70" s="2"/>
      <c r="K70" s="3"/>
    </row>
    <row r="71" spans="1:11" x14ac:dyDescent="0.25">
      <c r="A71" s="1"/>
      <c r="B71" s="1"/>
      <c r="C71" s="1"/>
      <c r="D71" s="1"/>
      <c r="E71" s="1" t="s">
        <v>81</v>
      </c>
      <c r="F71" s="2">
        <v>4001.12</v>
      </c>
      <c r="G71" s="3"/>
      <c r="H71" s="2"/>
      <c r="I71" s="3"/>
      <c r="J71" s="2"/>
      <c r="K71" s="3"/>
    </row>
    <row r="72" spans="1:11" x14ac:dyDescent="0.25">
      <c r="A72" s="1"/>
      <c r="B72" s="1"/>
      <c r="C72" s="1"/>
      <c r="D72" s="1"/>
      <c r="E72" s="1" t="s">
        <v>63</v>
      </c>
      <c r="F72" s="2">
        <v>51215.78</v>
      </c>
      <c r="G72" s="3"/>
      <c r="H72" s="2">
        <v>60000</v>
      </c>
      <c r="I72" s="3"/>
      <c r="J72" s="2">
        <v>74000</v>
      </c>
      <c r="K72" s="3"/>
    </row>
    <row r="73" spans="1:11" x14ac:dyDescent="0.25">
      <c r="A73" s="1"/>
      <c r="B73" s="1"/>
      <c r="C73" s="1"/>
      <c r="D73" s="1"/>
      <c r="E73" s="1" t="s">
        <v>64</v>
      </c>
      <c r="F73" s="2">
        <v>145478.07999999999</v>
      </c>
      <c r="G73" s="3"/>
      <c r="H73" s="2">
        <v>150000</v>
      </c>
      <c r="I73" s="3"/>
      <c r="J73" s="2">
        <v>0</v>
      </c>
      <c r="K73" s="3"/>
    </row>
    <row r="74" spans="1:11" x14ac:dyDescent="0.25">
      <c r="A74" s="1"/>
      <c r="B74" s="1"/>
      <c r="C74" s="1"/>
      <c r="D74" s="1"/>
      <c r="E74" s="1" t="s">
        <v>65</v>
      </c>
      <c r="F74" s="2">
        <v>7893.12</v>
      </c>
      <c r="G74" s="3"/>
      <c r="H74" s="2">
        <v>10000</v>
      </c>
      <c r="I74" s="3"/>
      <c r="J74" s="2">
        <v>10000</v>
      </c>
      <c r="K74" s="3"/>
    </row>
    <row r="75" spans="1:11" x14ac:dyDescent="0.25">
      <c r="A75" s="1"/>
      <c r="B75" s="1"/>
      <c r="C75" s="1"/>
      <c r="D75" s="1"/>
      <c r="E75" s="1" t="s">
        <v>66</v>
      </c>
      <c r="F75" s="2">
        <v>8668.1200000000008</v>
      </c>
      <c r="G75" s="3"/>
      <c r="H75" s="2">
        <v>10000</v>
      </c>
      <c r="I75" s="3"/>
      <c r="J75" s="2">
        <v>10000</v>
      </c>
      <c r="K75" s="3"/>
    </row>
    <row r="76" spans="1:11" ht="15.75" thickBot="1" x14ac:dyDescent="0.3">
      <c r="A76" s="1"/>
      <c r="B76" s="1"/>
      <c r="C76" s="1"/>
      <c r="D76" s="1"/>
      <c r="E76" s="1" t="s">
        <v>67</v>
      </c>
      <c r="F76" s="4">
        <v>24098.35</v>
      </c>
      <c r="G76" s="3"/>
      <c r="H76" s="4">
        <v>23500</v>
      </c>
      <c r="I76" s="3"/>
      <c r="J76" s="4">
        <v>27852</v>
      </c>
      <c r="K76" s="3"/>
    </row>
    <row r="77" spans="1:11" x14ac:dyDescent="0.25">
      <c r="A77" s="1"/>
      <c r="B77" s="1"/>
      <c r="C77" s="1"/>
      <c r="D77" s="1" t="s">
        <v>68</v>
      </c>
      <c r="E77" s="1"/>
      <c r="F77" s="2">
        <f>ROUND(SUM(F68:F76),5)</f>
        <v>246522.18</v>
      </c>
      <c r="G77" s="3"/>
      <c r="H77" s="2">
        <f>ROUND(SUM(H68:H76),5)</f>
        <v>253500</v>
      </c>
      <c r="I77" s="3"/>
      <c r="J77" s="2">
        <f>ROUND(SUM(J68:J76),5)</f>
        <v>121852</v>
      </c>
      <c r="K77" s="3"/>
    </row>
    <row r="78" spans="1:11" x14ac:dyDescent="0.25">
      <c r="A78" s="1"/>
      <c r="B78" s="1"/>
      <c r="C78" s="1"/>
      <c r="D78" s="1" t="s">
        <v>69</v>
      </c>
      <c r="E78" s="1"/>
      <c r="F78" s="2"/>
      <c r="G78" s="3"/>
      <c r="H78" s="2"/>
      <c r="I78" s="3"/>
      <c r="J78" s="2"/>
      <c r="K78" s="3"/>
    </row>
    <row r="79" spans="1:11" x14ac:dyDescent="0.25">
      <c r="A79" s="1"/>
      <c r="B79" s="1"/>
      <c r="C79" s="1"/>
      <c r="D79" s="1"/>
      <c r="E79" s="1" t="s">
        <v>70</v>
      </c>
      <c r="F79" s="2">
        <v>13790.28</v>
      </c>
      <c r="G79" s="3"/>
      <c r="H79" s="2">
        <v>16000</v>
      </c>
      <c r="I79" s="3"/>
      <c r="J79" s="2">
        <v>7000</v>
      </c>
      <c r="K79" s="3"/>
    </row>
    <row r="80" spans="1:11" x14ac:dyDescent="0.25">
      <c r="A80" s="1"/>
      <c r="B80" s="1"/>
      <c r="C80" s="1"/>
      <c r="D80" s="1"/>
      <c r="E80" s="1" t="s">
        <v>71</v>
      </c>
      <c r="F80" s="2">
        <v>3225.14</v>
      </c>
      <c r="G80" s="3"/>
      <c r="H80" s="2">
        <v>4000</v>
      </c>
      <c r="I80" s="3"/>
      <c r="J80" s="2">
        <v>1800</v>
      </c>
      <c r="K80" s="3"/>
    </row>
    <row r="81" spans="1:11" x14ac:dyDescent="0.25">
      <c r="A81" s="1"/>
      <c r="B81" s="1"/>
      <c r="C81" s="1"/>
      <c r="D81" s="1"/>
      <c r="E81" s="1" t="s">
        <v>72</v>
      </c>
      <c r="F81" s="2">
        <v>1902.16</v>
      </c>
      <c r="G81" s="3"/>
      <c r="H81" s="2">
        <v>2500</v>
      </c>
      <c r="I81" s="3"/>
      <c r="J81" s="2">
        <v>1200</v>
      </c>
      <c r="K81" s="3"/>
    </row>
    <row r="82" spans="1:11" x14ac:dyDescent="0.25">
      <c r="A82" s="1"/>
      <c r="B82" s="1"/>
      <c r="C82" s="1"/>
      <c r="D82" s="1"/>
      <c r="E82" s="1" t="s">
        <v>73</v>
      </c>
      <c r="F82" s="2">
        <v>14391.17</v>
      </c>
      <c r="G82" s="3"/>
      <c r="H82" s="2">
        <v>16000</v>
      </c>
      <c r="I82" s="3"/>
      <c r="J82" s="2">
        <v>11200</v>
      </c>
      <c r="K82" s="3"/>
    </row>
    <row r="83" spans="1:11" x14ac:dyDescent="0.25">
      <c r="A83" s="1"/>
      <c r="B83" s="1"/>
      <c r="C83" s="1"/>
      <c r="D83" s="1"/>
      <c r="E83" s="1" t="s">
        <v>74</v>
      </c>
      <c r="F83" s="2">
        <v>37888.089999999997</v>
      </c>
      <c r="G83" s="3"/>
      <c r="H83" s="2">
        <v>35000</v>
      </c>
      <c r="I83" s="3"/>
      <c r="J83" s="2">
        <v>44100</v>
      </c>
      <c r="K83" s="3"/>
    </row>
    <row r="84" spans="1:11" ht="15.75" thickBot="1" x14ac:dyDescent="0.3">
      <c r="A84" s="1"/>
      <c r="B84" s="1"/>
      <c r="C84" s="1"/>
      <c r="D84" s="1"/>
      <c r="E84" s="1" t="s">
        <v>75</v>
      </c>
      <c r="F84" s="4">
        <v>6587.9</v>
      </c>
      <c r="G84" s="3"/>
      <c r="H84" s="4">
        <v>15000</v>
      </c>
      <c r="I84" s="3"/>
      <c r="J84" s="4">
        <v>7000</v>
      </c>
      <c r="K84" s="3"/>
    </row>
    <row r="85" spans="1:11" x14ac:dyDescent="0.25">
      <c r="A85" s="1"/>
      <c r="B85" s="1"/>
      <c r="C85" s="1"/>
      <c r="D85" s="1" t="s">
        <v>76</v>
      </c>
      <c r="E85" s="1"/>
      <c r="F85" s="2">
        <f>ROUND(SUM(F78:F84),5)</f>
        <v>77784.740000000005</v>
      </c>
      <c r="G85" s="3"/>
      <c r="H85" s="2">
        <f>ROUND(SUM(H78:H84),5)</f>
        <v>88500</v>
      </c>
      <c r="I85" s="3"/>
      <c r="J85" s="2">
        <f>ROUND(SUM(J78:J84),5)</f>
        <v>72300</v>
      </c>
      <c r="K85" s="3"/>
    </row>
    <row r="86" spans="1:11" x14ac:dyDescent="0.25">
      <c r="A86" s="1"/>
      <c r="B86" s="1"/>
      <c r="C86" s="1"/>
      <c r="D86" s="1" t="s">
        <v>77</v>
      </c>
      <c r="E86" s="1"/>
      <c r="F86" s="2">
        <v>3911</v>
      </c>
      <c r="G86" s="3"/>
      <c r="H86" s="2">
        <v>4000</v>
      </c>
      <c r="I86" s="3"/>
      <c r="J86" s="2">
        <v>4000</v>
      </c>
      <c r="K86" s="3"/>
    </row>
    <row r="87" spans="1:11" ht="15.75" thickBot="1" x14ac:dyDescent="0.3">
      <c r="A87" s="1"/>
      <c r="B87" s="1"/>
      <c r="C87" s="1"/>
      <c r="D87" s="1" t="s">
        <v>82</v>
      </c>
      <c r="E87" s="1"/>
      <c r="F87" s="2">
        <v>14.39</v>
      </c>
      <c r="G87" s="3"/>
      <c r="H87" s="2">
        <v>15</v>
      </c>
      <c r="I87" s="3"/>
      <c r="J87" s="2">
        <v>0</v>
      </c>
      <c r="K87" s="3"/>
    </row>
    <row r="88" spans="1:11" ht="15.75" thickBot="1" x14ac:dyDescent="0.3">
      <c r="A88" s="1"/>
      <c r="B88" s="1"/>
      <c r="C88" s="1" t="s">
        <v>78</v>
      </c>
      <c r="D88" s="1"/>
      <c r="E88" s="1"/>
      <c r="F88" s="11">
        <f>ROUND(SUM(F14:F16)+F27+SUM(F37:F38)+F47+SUM(F54:F58)+F62+F67+F77+SUM(F85:F87),5)</f>
        <v>378148.45</v>
      </c>
      <c r="G88" s="3"/>
      <c r="H88" s="11">
        <f>ROUND(SUM(H14:H16)+H27+SUM(H37:H38)+H47+SUM(H54:H58)+H62+H67+H77+SUM(H85:H87),5)</f>
        <v>409567</v>
      </c>
      <c r="I88" s="3"/>
      <c r="J88" s="11">
        <f>ROUND(SUM(J14:J16)+J27+SUM(J37:J38)+J47+SUM(J54:J58)+J62+J67+J77+SUM(J85:J87),5)</f>
        <v>258202</v>
      </c>
      <c r="K88" s="3"/>
    </row>
    <row r="89" spans="1:11" ht="15.75" thickBot="1" x14ac:dyDescent="0.3">
      <c r="A89" s="1" t="s">
        <v>85</v>
      </c>
      <c r="B89" s="1"/>
      <c r="C89" s="1"/>
      <c r="D89" s="1"/>
      <c r="E89" s="1"/>
      <c r="F89" s="21">
        <f>ROUND(F3+F13-F88,5)</f>
        <v>116803.1</v>
      </c>
      <c r="G89" s="3"/>
      <c r="H89" s="21">
        <f>ROUND(H3+H13-H88,5)</f>
        <v>90453</v>
      </c>
      <c r="I89" s="3"/>
      <c r="J89" s="21">
        <f>ROUND(J3+J13-J88,5)</f>
        <v>-23182</v>
      </c>
      <c r="K89" s="3"/>
    </row>
    <row r="90" spans="1:11" ht="15.75" thickTop="1" x14ac:dyDescent="0.25">
      <c r="A90" s="1"/>
      <c r="B90" s="1"/>
      <c r="C90" s="1"/>
      <c r="D90" s="1"/>
      <c r="E90" s="1"/>
      <c r="F90" s="2"/>
      <c r="G90" s="3"/>
      <c r="H90" s="2"/>
      <c r="I90" s="3"/>
      <c r="J90" s="2"/>
      <c r="K90" s="3"/>
    </row>
    <row r="91" spans="1:11" x14ac:dyDescent="0.25">
      <c r="A91" s="1"/>
      <c r="B91" s="1"/>
      <c r="C91" s="1"/>
      <c r="D91" s="1"/>
      <c r="E91" s="1"/>
      <c r="F91" s="2"/>
      <c r="G91" s="3"/>
      <c r="H91" s="2"/>
      <c r="I91" s="3"/>
      <c r="J91" s="2"/>
      <c r="K91" s="3"/>
    </row>
    <row r="92" spans="1:11" x14ac:dyDescent="0.25">
      <c r="A92" s="1"/>
      <c r="B92" s="1"/>
      <c r="C92" s="1"/>
      <c r="D92" s="1"/>
      <c r="E92" s="1"/>
      <c r="F92" s="2"/>
      <c r="G92" s="3"/>
      <c r="H92" s="2"/>
      <c r="I92" s="3"/>
      <c r="J92" s="2"/>
      <c r="K92" s="3"/>
    </row>
    <row r="93" spans="1:11" x14ac:dyDescent="0.25">
      <c r="A93" s="1"/>
      <c r="B93" s="1"/>
      <c r="C93" s="1"/>
      <c r="D93" s="1"/>
      <c r="E93" s="1"/>
      <c r="F93" s="2"/>
      <c r="G93" s="3"/>
      <c r="H93" s="2"/>
      <c r="I93" s="3"/>
      <c r="J93" s="2"/>
      <c r="K93" s="3"/>
    </row>
    <row r="94" spans="1:11" x14ac:dyDescent="0.25">
      <c r="A94" s="1"/>
      <c r="B94" s="1"/>
      <c r="C94" s="1"/>
      <c r="D94" s="1"/>
      <c r="E94" s="1"/>
      <c r="F94" s="2"/>
      <c r="G94" s="3"/>
      <c r="H94" s="2"/>
      <c r="I94" s="3"/>
      <c r="J94" s="2"/>
      <c r="K94" s="3"/>
    </row>
  </sheetData>
  <pageMargins left="0.7" right="0.7" top="0.75" bottom="0.75" header="0.1" footer="0.3"/>
  <pageSetup orientation="portrait" r:id="rId1"/>
  <headerFooter>
    <oddHeader xml:space="preserve">&amp;L&amp;"Arial,Bold"&amp;8 9:12 AM
 07/16/21
 Accrual Basis&amp;C&amp;"Arial,Bold"&amp;12 Shasta Fire Department
&amp;14 2021 / 2022 Draft Budget
&amp;10 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4690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14690" r:id="rId4" name="HEADER"/>
      </mc:Fallback>
    </mc:AlternateContent>
    <mc:AlternateContent xmlns:mc="http://schemas.openxmlformats.org/markup-compatibility/2006">
      <mc:Choice Requires="x14">
        <control shapeId="114689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1468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978B-9195-4E38-92CC-9A794C2CFD43}">
  <sheetPr codeName="Sheet15"/>
  <dimension ref="A1:J98"/>
  <sheetViews>
    <sheetView topLeftCell="A19" zoomScaleNormal="100" workbookViewId="0">
      <selection activeCell="F21" sqref="F21:F28"/>
    </sheetView>
  </sheetViews>
  <sheetFormatPr defaultRowHeight="15" x14ac:dyDescent="0.25"/>
  <cols>
    <col min="1" max="4" width="3" style="9" customWidth="1"/>
    <col min="5" max="5" width="34.85546875" style="9" customWidth="1"/>
    <col min="6" max="6" width="11" style="10" bestFit="1" customWidth="1"/>
    <col min="7" max="7" width="2.28515625" style="10" customWidth="1"/>
    <col min="8" max="8" width="13.28515625" style="10" bestFit="1" customWidth="1"/>
    <col min="9" max="9" width="2.28515625" style="10" customWidth="1"/>
    <col min="10" max="10" width="13.28515625" bestFit="1" customWidth="1"/>
  </cols>
  <sheetData>
    <row r="1" spans="1:10" ht="20.25" x14ac:dyDescent="0.3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x14ac:dyDescent="0.25">
      <c r="F3" s="7" t="s">
        <v>87</v>
      </c>
      <c r="H3" s="14" t="s">
        <v>89</v>
      </c>
      <c r="J3" s="14" t="s">
        <v>91</v>
      </c>
    </row>
    <row r="4" spans="1:10" s="8" customFormat="1" ht="15.75" thickBot="1" x14ac:dyDescent="0.3">
      <c r="A4" s="7"/>
      <c r="B4" s="7"/>
      <c r="C4" s="7"/>
      <c r="D4" s="7"/>
      <c r="E4" s="7"/>
      <c r="F4" s="13" t="s">
        <v>88</v>
      </c>
      <c r="G4" s="12"/>
      <c r="H4" s="13" t="s">
        <v>90</v>
      </c>
      <c r="I4" s="12"/>
      <c r="J4" s="13" t="s">
        <v>92</v>
      </c>
    </row>
    <row r="5" spans="1:10" x14ac:dyDescent="0.25">
      <c r="A5" s="1" t="s">
        <v>0</v>
      </c>
      <c r="B5" s="1"/>
      <c r="C5" s="1"/>
      <c r="D5" s="1"/>
      <c r="E5" s="1"/>
      <c r="F5" s="2"/>
      <c r="G5" s="3"/>
      <c r="H5" s="2"/>
      <c r="I5" s="3"/>
    </row>
    <row r="6" spans="1:10" x14ac:dyDescent="0.25">
      <c r="A6" s="1"/>
      <c r="B6" s="1"/>
      <c r="C6" s="1" t="s">
        <v>1</v>
      </c>
      <c r="D6" s="1"/>
      <c r="E6" s="1"/>
      <c r="F6" s="2"/>
      <c r="G6" s="3"/>
      <c r="H6" s="2"/>
      <c r="I6" s="3"/>
    </row>
    <row r="7" spans="1:10" x14ac:dyDescent="0.25">
      <c r="A7" s="1"/>
      <c r="B7" s="1"/>
      <c r="C7" s="1"/>
      <c r="D7" s="1" t="s">
        <v>2</v>
      </c>
      <c r="E7" s="1"/>
      <c r="F7" s="2"/>
      <c r="G7" s="3"/>
      <c r="H7" s="2"/>
      <c r="I7" s="3"/>
    </row>
    <row r="8" spans="1:10" ht="15.75" thickBot="1" x14ac:dyDescent="0.3">
      <c r="A8" s="1"/>
      <c r="B8" s="1"/>
      <c r="C8" s="1"/>
      <c r="D8" s="1"/>
      <c r="E8" s="1" t="s">
        <v>3</v>
      </c>
      <c r="F8" s="4">
        <v>14.31</v>
      </c>
      <c r="G8" s="3"/>
      <c r="H8" s="15">
        <v>20</v>
      </c>
      <c r="I8" s="16"/>
      <c r="J8" s="15">
        <v>20</v>
      </c>
    </row>
    <row r="9" spans="1:10" x14ac:dyDescent="0.25">
      <c r="A9" s="1"/>
      <c r="B9" s="1"/>
      <c r="C9" s="1"/>
      <c r="D9" s="1" t="s">
        <v>4</v>
      </c>
      <c r="E9" s="1"/>
      <c r="F9" s="2">
        <f>ROUND(SUM(F7:F8),5)</f>
        <v>14.31</v>
      </c>
      <c r="G9" s="3"/>
      <c r="H9" s="16">
        <f>ROUND(SUM(H7:H8),5)</f>
        <v>20</v>
      </c>
      <c r="I9" s="16"/>
      <c r="J9" s="16">
        <f>ROUND(SUM(J7:J8),5)</f>
        <v>20</v>
      </c>
    </row>
    <row r="10" spans="1:10" x14ac:dyDescent="0.25">
      <c r="A10" s="1"/>
      <c r="B10" s="1"/>
      <c r="C10" s="1"/>
      <c r="D10" s="1" t="s">
        <v>5</v>
      </c>
      <c r="E10" s="1"/>
      <c r="F10" s="2"/>
      <c r="G10" s="3"/>
      <c r="H10" s="16"/>
      <c r="I10" s="16"/>
      <c r="J10" s="16"/>
    </row>
    <row r="11" spans="1:10" ht="15.75" thickBot="1" x14ac:dyDescent="0.3">
      <c r="A11" s="1"/>
      <c r="B11" s="1"/>
      <c r="C11" s="1"/>
      <c r="D11" s="1"/>
      <c r="E11" s="1" t="s">
        <v>6</v>
      </c>
      <c r="F11" s="4">
        <v>222480.31</v>
      </c>
      <c r="G11" s="3"/>
      <c r="H11" s="15">
        <v>210000</v>
      </c>
      <c r="I11" s="16"/>
      <c r="J11" s="15">
        <v>240000</v>
      </c>
    </row>
    <row r="12" spans="1:10" x14ac:dyDescent="0.25">
      <c r="A12" s="1"/>
      <c r="B12" s="1"/>
      <c r="C12" s="1"/>
      <c r="D12" s="1" t="s">
        <v>7</v>
      </c>
      <c r="E12" s="1"/>
      <c r="F12" s="2">
        <f>ROUND(SUM(F10:F11),5)</f>
        <v>222480.31</v>
      </c>
      <c r="G12" s="3"/>
      <c r="H12" s="16">
        <f>ROUND(SUM(H10:H11),5)</f>
        <v>210000</v>
      </c>
      <c r="I12" s="16"/>
      <c r="J12" s="16">
        <f>ROUND(SUM(J10:J11),5)</f>
        <v>240000</v>
      </c>
    </row>
    <row r="13" spans="1:10" ht="15.75" thickBot="1" x14ac:dyDescent="0.3">
      <c r="A13" s="1"/>
      <c r="B13" s="1"/>
      <c r="C13" s="1"/>
      <c r="D13" s="1" t="s">
        <v>8</v>
      </c>
      <c r="E13" s="1"/>
      <c r="F13" s="5">
        <f>167545.58+104488.62</f>
        <v>272034.19999999995</v>
      </c>
      <c r="G13" s="3"/>
      <c r="H13" s="17">
        <v>275000</v>
      </c>
      <c r="I13" s="16"/>
      <c r="J13" s="17">
        <v>100000</v>
      </c>
    </row>
    <row r="14" spans="1:10" ht="15.75" thickBot="1" x14ac:dyDescent="0.3">
      <c r="A14" s="1"/>
      <c r="B14" s="1"/>
      <c r="C14" s="1" t="s">
        <v>9</v>
      </c>
      <c r="D14" s="1"/>
      <c r="E14" s="1"/>
      <c r="F14" s="6">
        <f>ROUND(SUM(F6:F6)+F9+SUM(F12:F13),5)</f>
        <v>494528.82</v>
      </c>
      <c r="G14" s="3"/>
      <c r="H14" s="18">
        <f>ROUND(SUM(H6:H6)+H9+SUM(H12:H13),5)</f>
        <v>485020</v>
      </c>
      <c r="I14" s="16"/>
      <c r="J14" s="18">
        <f>ROUND(SUM(J6:J6)+J9+SUM(J12:J13),5)</f>
        <v>340020</v>
      </c>
    </row>
    <row r="15" spans="1:10" x14ac:dyDescent="0.25">
      <c r="A15" s="1"/>
      <c r="B15" s="1" t="s">
        <v>79</v>
      </c>
      <c r="C15" s="1"/>
      <c r="D15" s="1"/>
      <c r="E15" s="1"/>
      <c r="F15" s="2">
        <f>F14</f>
        <v>494528.82</v>
      </c>
      <c r="G15" s="3"/>
      <c r="H15" s="16">
        <f>H14</f>
        <v>485020</v>
      </c>
      <c r="I15" s="16"/>
      <c r="J15" s="16">
        <f>J14</f>
        <v>340020</v>
      </c>
    </row>
    <row r="16" spans="1:10" x14ac:dyDescent="0.25">
      <c r="A16" s="1"/>
      <c r="B16" s="1"/>
      <c r="C16" s="1" t="s">
        <v>10</v>
      </c>
      <c r="D16" s="1"/>
      <c r="E16" s="1"/>
      <c r="F16" s="2"/>
      <c r="G16" s="3"/>
      <c r="H16" s="16"/>
      <c r="I16" s="16"/>
      <c r="J16" s="16"/>
    </row>
    <row r="17" spans="1:10" x14ac:dyDescent="0.25">
      <c r="A17" s="1"/>
      <c r="B17" s="1"/>
      <c r="C17" s="1"/>
      <c r="D17" s="1" t="s">
        <v>11</v>
      </c>
      <c r="E17" s="1"/>
      <c r="F17" s="2">
        <v>6974.1</v>
      </c>
      <c r="G17" s="3"/>
      <c r="H17" s="16">
        <v>10000</v>
      </c>
      <c r="I17" s="16"/>
      <c r="J17" s="16">
        <v>10000</v>
      </c>
    </row>
    <row r="18" spans="1:10" x14ac:dyDescent="0.25">
      <c r="A18" s="1"/>
      <c r="B18" s="1"/>
      <c r="C18" s="1"/>
      <c r="D18" s="1" t="s">
        <v>83</v>
      </c>
      <c r="E18" s="1"/>
      <c r="F18" s="2">
        <v>2084.6</v>
      </c>
      <c r="G18" s="3"/>
      <c r="H18" s="16">
        <v>5000</v>
      </c>
      <c r="I18" s="16"/>
      <c r="J18" s="16">
        <v>3000</v>
      </c>
    </row>
    <row r="19" spans="1:10" x14ac:dyDescent="0.25">
      <c r="A19" s="1"/>
      <c r="B19" s="1"/>
      <c r="C19" s="1"/>
      <c r="D19" s="1" t="s">
        <v>12</v>
      </c>
      <c r="E19" s="1"/>
      <c r="F19" s="2"/>
      <c r="G19" s="3"/>
      <c r="H19" s="16"/>
      <c r="I19" s="16"/>
      <c r="J19" s="16"/>
    </row>
    <row r="20" spans="1:10" x14ac:dyDescent="0.25">
      <c r="A20" s="1"/>
      <c r="B20" s="1"/>
      <c r="C20" s="1"/>
      <c r="D20" s="1"/>
      <c r="E20" s="1" t="s">
        <v>13</v>
      </c>
      <c r="F20" s="2">
        <v>896.64</v>
      </c>
      <c r="G20" s="3"/>
      <c r="H20" s="16">
        <v>1100</v>
      </c>
      <c r="I20" s="16"/>
      <c r="J20" s="16">
        <v>1100</v>
      </c>
    </row>
    <row r="21" spans="1:10" x14ac:dyDescent="0.25">
      <c r="A21" s="1"/>
      <c r="B21" s="1"/>
      <c r="C21" s="1"/>
      <c r="D21" s="1"/>
      <c r="E21" s="1" t="s">
        <v>14</v>
      </c>
      <c r="F21" s="2">
        <v>88.16</v>
      </c>
      <c r="G21" s="3"/>
      <c r="H21" s="16">
        <v>250</v>
      </c>
      <c r="I21" s="16"/>
      <c r="J21" s="16">
        <v>250</v>
      </c>
    </row>
    <row r="22" spans="1:10" x14ac:dyDescent="0.25">
      <c r="A22" s="1"/>
      <c r="B22" s="1"/>
      <c r="C22" s="1"/>
      <c r="D22" s="1"/>
      <c r="E22" s="1" t="s">
        <v>15</v>
      </c>
      <c r="F22" s="2">
        <v>442.18</v>
      </c>
      <c r="G22" s="3"/>
      <c r="H22" s="16">
        <v>400</v>
      </c>
      <c r="I22" s="16"/>
      <c r="J22" s="16">
        <v>400</v>
      </c>
    </row>
    <row r="23" spans="1:10" x14ac:dyDescent="0.25">
      <c r="A23" s="1"/>
      <c r="B23" s="1"/>
      <c r="C23" s="1"/>
      <c r="D23" s="1"/>
      <c r="E23" s="1" t="s">
        <v>16</v>
      </c>
      <c r="F23" s="2">
        <v>217.08</v>
      </c>
      <c r="G23" s="3"/>
      <c r="H23" s="16">
        <v>400</v>
      </c>
      <c r="I23" s="16"/>
      <c r="J23" s="16">
        <v>400</v>
      </c>
    </row>
    <row r="24" spans="1:10" x14ac:dyDescent="0.25">
      <c r="A24" s="1"/>
      <c r="B24" s="1"/>
      <c r="C24" s="1"/>
      <c r="D24" s="1"/>
      <c r="E24" s="1" t="s">
        <v>17</v>
      </c>
      <c r="F24" s="2">
        <v>305.82</v>
      </c>
      <c r="G24" s="3"/>
      <c r="H24" s="16">
        <v>250</v>
      </c>
      <c r="I24" s="16"/>
      <c r="J24" s="16">
        <v>250</v>
      </c>
    </row>
    <row r="25" spans="1:10" x14ac:dyDescent="0.25">
      <c r="A25" s="1"/>
      <c r="B25" s="1"/>
      <c r="C25" s="1"/>
      <c r="D25" s="1"/>
      <c r="E25" s="1" t="s">
        <v>18</v>
      </c>
      <c r="F25" s="2">
        <v>470.45</v>
      </c>
      <c r="G25" s="3"/>
      <c r="H25" s="16">
        <v>900</v>
      </c>
      <c r="I25" s="16"/>
      <c r="J25" s="16">
        <v>900</v>
      </c>
    </row>
    <row r="26" spans="1:10" x14ac:dyDescent="0.25">
      <c r="A26" s="1"/>
      <c r="B26" s="1"/>
      <c r="C26" s="1"/>
      <c r="D26" s="1"/>
      <c r="E26" s="1" t="s">
        <v>19</v>
      </c>
      <c r="F26" s="2">
        <v>1419.19</v>
      </c>
      <c r="G26" s="3"/>
      <c r="H26" s="16">
        <v>3000</v>
      </c>
      <c r="I26" s="16"/>
      <c r="J26" s="16">
        <v>1500</v>
      </c>
    </row>
    <row r="27" spans="1:10" x14ac:dyDescent="0.25">
      <c r="A27" s="1"/>
      <c r="B27" s="1"/>
      <c r="C27" s="1"/>
      <c r="D27" s="1"/>
      <c r="E27" s="1" t="s">
        <v>20</v>
      </c>
      <c r="F27" s="2">
        <v>922.67</v>
      </c>
      <c r="G27" s="3"/>
      <c r="H27" s="16">
        <v>800</v>
      </c>
      <c r="I27" s="16"/>
      <c r="J27" s="16">
        <v>800</v>
      </c>
    </row>
    <row r="28" spans="1:10" ht="15.75" thickBot="1" x14ac:dyDescent="0.3">
      <c r="A28" s="1"/>
      <c r="B28" s="1"/>
      <c r="C28" s="1"/>
      <c r="D28" s="1"/>
      <c r="E28" s="1" t="s">
        <v>21</v>
      </c>
      <c r="F28" s="4">
        <v>95.76</v>
      </c>
      <c r="G28" s="3"/>
      <c r="H28" s="15">
        <v>300</v>
      </c>
      <c r="I28" s="16"/>
      <c r="J28" s="15">
        <v>300</v>
      </c>
    </row>
    <row r="29" spans="1:10" x14ac:dyDescent="0.25">
      <c r="A29" s="1"/>
      <c r="B29" s="1"/>
      <c r="C29" s="1"/>
      <c r="D29" s="1" t="s">
        <v>22</v>
      </c>
      <c r="E29" s="1"/>
      <c r="F29" s="2">
        <f>ROUND(SUM(F19:F28),5)</f>
        <v>4857.95</v>
      </c>
      <c r="G29" s="3"/>
      <c r="H29" s="16">
        <f>ROUND(SUM(H19:H28),5)</f>
        <v>7400</v>
      </c>
      <c r="I29" s="16"/>
      <c r="J29" s="16">
        <f>ROUND(SUM(J19:J28),5)</f>
        <v>5900</v>
      </c>
    </row>
    <row r="30" spans="1:10" x14ac:dyDescent="0.25">
      <c r="A30" s="1"/>
      <c r="B30" s="1"/>
      <c r="C30" s="1"/>
      <c r="D30" s="1" t="s">
        <v>23</v>
      </c>
      <c r="E30" s="1"/>
      <c r="F30" s="2"/>
      <c r="G30" s="3"/>
      <c r="H30" s="16"/>
      <c r="I30" s="16"/>
      <c r="J30" s="16"/>
    </row>
    <row r="31" spans="1:10" x14ac:dyDescent="0.25">
      <c r="A31" s="1"/>
      <c r="B31" s="1"/>
      <c r="C31" s="1"/>
      <c r="D31" s="1"/>
      <c r="E31" s="1" t="s">
        <v>24</v>
      </c>
      <c r="F31" s="2">
        <v>147.29</v>
      </c>
      <c r="G31" s="3"/>
      <c r="H31" s="16">
        <v>45</v>
      </c>
      <c r="I31" s="16"/>
      <c r="J31" s="16">
        <v>0</v>
      </c>
    </row>
    <row r="32" spans="1:10" x14ac:dyDescent="0.25">
      <c r="A32" s="1"/>
      <c r="B32" s="1"/>
      <c r="C32" s="1"/>
      <c r="D32" s="1"/>
      <c r="E32" s="1" t="s">
        <v>25</v>
      </c>
      <c r="F32" s="2">
        <v>25.36</v>
      </c>
      <c r="G32" s="3"/>
      <c r="H32" s="16">
        <v>400</v>
      </c>
      <c r="I32" s="16"/>
      <c r="J32" s="16">
        <v>400</v>
      </c>
    </row>
    <row r="33" spans="1:10" x14ac:dyDescent="0.25">
      <c r="A33" s="1"/>
      <c r="B33" s="1"/>
      <c r="C33" s="1"/>
      <c r="D33" s="1"/>
      <c r="E33" s="1" t="s">
        <v>26</v>
      </c>
      <c r="F33" s="2">
        <v>1821.58</v>
      </c>
      <c r="G33" s="3"/>
      <c r="H33" s="16">
        <v>3000</v>
      </c>
      <c r="I33" s="16"/>
      <c r="J33" s="16">
        <v>2200</v>
      </c>
    </row>
    <row r="34" spans="1:10" x14ac:dyDescent="0.25">
      <c r="A34" s="1"/>
      <c r="B34" s="1"/>
      <c r="C34" s="1"/>
      <c r="D34" s="1"/>
      <c r="E34" s="1" t="s">
        <v>27</v>
      </c>
      <c r="F34" s="2">
        <v>1092.08</v>
      </c>
      <c r="G34" s="3"/>
      <c r="H34" s="16">
        <v>1200</v>
      </c>
      <c r="I34" s="16"/>
      <c r="J34" s="16">
        <v>1200</v>
      </c>
    </row>
    <row r="35" spans="1:10" x14ac:dyDescent="0.25">
      <c r="A35" s="1"/>
      <c r="B35" s="1"/>
      <c r="C35" s="1"/>
      <c r="D35" s="1"/>
      <c r="E35" s="1" t="s">
        <v>28</v>
      </c>
      <c r="F35" s="2">
        <v>1630.12</v>
      </c>
      <c r="G35" s="3"/>
      <c r="H35" s="16">
        <v>2000</v>
      </c>
      <c r="I35" s="16"/>
      <c r="J35" s="16">
        <v>2000</v>
      </c>
    </row>
    <row r="36" spans="1:10" x14ac:dyDescent="0.25">
      <c r="A36" s="1"/>
      <c r="B36" s="1"/>
      <c r="C36" s="1"/>
      <c r="D36" s="1"/>
      <c r="E36" s="1" t="s">
        <v>29</v>
      </c>
      <c r="F36" s="2">
        <v>734.41</v>
      </c>
      <c r="G36" s="3"/>
      <c r="H36" s="16">
        <v>1000</v>
      </c>
      <c r="I36" s="16"/>
      <c r="J36" s="16">
        <v>1000</v>
      </c>
    </row>
    <row r="37" spans="1:10" x14ac:dyDescent="0.25">
      <c r="A37" s="1"/>
      <c r="B37" s="1"/>
      <c r="C37" s="1"/>
      <c r="D37" s="1"/>
      <c r="E37" s="1" t="s">
        <v>30</v>
      </c>
      <c r="F37" s="2">
        <v>0</v>
      </c>
      <c r="G37" s="3"/>
      <c r="H37" s="16">
        <v>800</v>
      </c>
      <c r="I37" s="16"/>
      <c r="J37" s="16">
        <v>800</v>
      </c>
    </row>
    <row r="38" spans="1:10" ht="15.75" thickBot="1" x14ac:dyDescent="0.3">
      <c r="A38" s="1"/>
      <c r="B38" s="1"/>
      <c r="C38" s="1"/>
      <c r="D38" s="1"/>
      <c r="E38" s="1" t="s">
        <v>31</v>
      </c>
      <c r="F38" s="4">
        <v>234</v>
      </c>
      <c r="G38" s="3"/>
      <c r="H38" s="15">
        <v>350</v>
      </c>
      <c r="I38" s="16"/>
      <c r="J38" s="15">
        <v>300</v>
      </c>
    </row>
    <row r="39" spans="1:10" x14ac:dyDescent="0.25">
      <c r="A39" s="1"/>
      <c r="B39" s="1"/>
      <c r="C39" s="1"/>
      <c r="D39" s="1" t="s">
        <v>32</v>
      </c>
      <c r="E39" s="1"/>
      <c r="F39" s="2">
        <f>ROUND(SUM(F30:F38),5)</f>
        <v>5684.84</v>
      </c>
      <c r="G39" s="3"/>
      <c r="H39" s="16">
        <f>ROUND(SUM(H30:H38),5)</f>
        <v>8795</v>
      </c>
      <c r="I39" s="16"/>
      <c r="J39" s="16">
        <f>ROUND(SUM(J30:J38),5)</f>
        <v>7900</v>
      </c>
    </row>
    <row r="40" spans="1:10" x14ac:dyDescent="0.25">
      <c r="A40" s="1"/>
      <c r="B40" s="1"/>
      <c r="C40" s="1"/>
      <c r="D40" s="1" t="s">
        <v>33</v>
      </c>
      <c r="E40" s="1"/>
      <c r="F40" s="2">
        <v>9.2200000000000006</v>
      </c>
      <c r="G40" s="3"/>
      <c r="H40" s="16">
        <v>1500</v>
      </c>
      <c r="I40" s="16"/>
      <c r="J40" s="16">
        <v>1500</v>
      </c>
    </row>
    <row r="41" spans="1:10" x14ac:dyDescent="0.25">
      <c r="A41" s="1"/>
      <c r="B41" s="1"/>
      <c r="C41" s="1"/>
      <c r="D41" s="1" t="s">
        <v>34</v>
      </c>
      <c r="E41" s="1"/>
      <c r="F41" s="2"/>
      <c r="G41" s="3"/>
      <c r="H41" s="16"/>
      <c r="I41" s="16"/>
      <c r="J41" s="16"/>
    </row>
    <row r="42" spans="1:10" x14ac:dyDescent="0.25">
      <c r="A42" s="1"/>
      <c r="B42" s="1"/>
      <c r="C42" s="1"/>
      <c r="D42" s="1"/>
      <c r="E42" s="1" t="s">
        <v>35</v>
      </c>
      <c r="F42" s="2">
        <v>260</v>
      </c>
      <c r="G42" s="3"/>
      <c r="H42" s="16">
        <v>1000</v>
      </c>
      <c r="I42" s="16"/>
      <c r="J42" s="16">
        <v>1000</v>
      </c>
    </row>
    <row r="43" spans="1:10" x14ac:dyDescent="0.25">
      <c r="A43" s="1"/>
      <c r="B43" s="1"/>
      <c r="C43" s="1"/>
      <c r="D43" s="1"/>
      <c r="E43" s="1" t="s">
        <v>36</v>
      </c>
      <c r="F43" s="2">
        <v>317.43</v>
      </c>
      <c r="G43" s="3"/>
      <c r="H43" s="16">
        <v>1000</v>
      </c>
      <c r="I43" s="16"/>
      <c r="J43" s="16">
        <v>1000</v>
      </c>
    </row>
    <row r="44" spans="1:10" x14ac:dyDescent="0.25">
      <c r="A44" s="1"/>
      <c r="B44" s="1"/>
      <c r="C44" s="1"/>
      <c r="D44" s="1"/>
      <c r="E44" s="1" t="s">
        <v>37</v>
      </c>
      <c r="F44" s="2">
        <v>1986.01</v>
      </c>
      <c r="G44" s="3"/>
      <c r="H44" s="16">
        <v>2500</v>
      </c>
      <c r="I44" s="16"/>
      <c r="J44" s="16">
        <v>2500</v>
      </c>
    </row>
    <row r="45" spans="1:10" x14ac:dyDescent="0.25">
      <c r="A45" s="1"/>
      <c r="B45" s="1"/>
      <c r="C45" s="1"/>
      <c r="D45" s="1"/>
      <c r="E45" s="1" t="s">
        <v>38</v>
      </c>
      <c r="F45" s="2">
        <v>420.37</v>
      </c>
      <c r="G45" s="3"/>
      <c r="H45" s="16">
        <v>1500</v>
      </c>
      <c r="I45" s="16"/>
      <c r="J45" s="16">
        <v>1500</v>
      </c>
    </row>
    <row r="46" spans="1:10" x14ac:dyDescent="0.25">
      <c r="A46" s="1"/>
      <c r="B46" s="1"/>
      <c r="C46" s="1"/>
      <c r="D46" s="1"/>
      <c r="E46" s="1" t="s">
        <v>39</v>
      </c>
      <c r="F46" s="2">
        <v>223.48</v>
      </c>
      <c r="G46" s="3"/>
      <c r="H46" s="16">
        <v>1000</v>
      </c>
      <c r="I46" s="16"/>
      <c r="J46" s="16">
        <v>1000</v>
      </c>
    </row>
    <row r="47" spans="1:10" x14ac:dyDescent="0.25">
      <c r="A47" s="1"/>
      <c r="B47" s="1"/>
      <c r="C47" s="1"/>
      <c r="D47" s="1"/>
      <c r="E47" s="1" t="s">
        <v>40</v>
      </c>
      <c r="F47" s="2">
        <v>0</v>
      </c>
      <c r="G47" s="3"/>
      <c r="H47" s="16">
        <v>1200</v>
      </c>
      <c r="I47" s="16"/>
      <c r="J47" s="16">
        <v>1200</v>
      </c>
    </row>
    <row r="48" spans="1:10" ht="15.75" thickBot="1" x14ac:dyDescent="0.3">
      <c r="A48" s="1"/>
      <c r="B48" s="1"/>
      <c r="C48" s="1"/>
      <c r="D48" s="1"/>
      <c r="E48" s="1" t="s">
        <v>41</v>
      </c>
      <c r="F48" s="4">
        <v>147.22999999999999</v>
      </c>
      <c r="G48" s="3"/>
      <c r="H48" s="15">
        <v>1000</v>
      </c>
      <c r="I48" s="16"/>
      <c r="J48" s="15">
        <v>1000</v>
      </c>
    </row>
    <row r="49" spans="1:10" x14ac:dyDescent="0.25">
      <c r="A49" s="1"/>
      <c r="B49" s="1"/>
      <c r="C49" s="1"/>
      <c r="D49" s="1" t="s">
        <v>42</v>
      </c>
      <c r="E49" s="1"/>
      <c r="F49" s="2">
        <f>ROUND(SUM(F41:F48),5)</f>
        <v>3354.52</v>
      </c>
      <c r="G49" s="3"/>
      <c r="H49" s="16">
        <f>ROUND(SUM(H41:H48),5)</f>
        <v>9200</v>
      </c>
      <c r="I49" s="16"/>
      <c r="J49" s="16">
        <f>ROUND(SUM(J41:J48),5)</f>
        <v>9200</v>
      </c>
    </row>
    <row r="50" spans="1:10" x14ac:dyDescent="0.25">
      <c r="A50" s="1"/>
      <c r="B50" s="1"/>
      <c r="C50" s="1"/>
      <c r="D50" s="1" t="s">
        <v>43</v>
      </c>
      <c r="E50" s="1"/>
      <c r="F50" s="2"/>
      <c r="G50" s="3"/>
      <c r="H50" s="16"/>
      <c r="I50" s="16"/>
      <c r="J50" s="16"/>
    </row>
    <row r="51" spans="1:10" x14ac:dyDescent="0.25">
      <c r="A51" s="1"/>
      <c r="B51" s="1"/>
      <c r="C51" s="1"/>
      <c r="D51" s="1"/>
      <c r="E51" s="1" t="s">
        <v>44</v>
      </c>
      <c r="F51" s="2">
        <v>5622.13</v>
      </c>
      <c r="G51" s="3"/>
      <c r="H51" s="16">
        <v>5000</v>
      </c>
      <c r="I51" s="16"/>
      <c r="J51" s="16">
        <v>6000</v>
      </c>
    </row>
    <row r="52" spans="1:10" x14ac:dyDescent="0.25">
      <c r="A52" s="1"/>
      <c r="B52" s="1"/>
      <c r="C52" s="1"/>
      <c r="D52" s="1"/>
      <c r="E52" s="1" t="s">
        <v>45</v>
      </c>
      <c r="F52" s="2">
        <v>0</v>
      </c>
      <c r="G52" s="3"/>
      <c r="H52" s="16">
        <v>1000</v>
      </c>
      <c r="I52" s="16"/>
      <c r="J52" s="16">
        <v>1000</v>
      </c>
    </row>
    <row r="53" spans="1:10" x14ac:dyDescent="0.25">
      <c r="A53" s="1"/>
      <c r="B53" s="1"/>
      <c r="C53" s="1"/>
      <c r="D53" s="1"/>
      <c r="E53" s="1" t="s">
        <v>46</v>
      </c>
      <c r="F53" s="2">
        <v>0</v>
      </c>
      <c r="G53" s="3"/>
      <c r="H53" s="16">
        <v>1700</v>
      </c>
      <c r="I53" s="16"/>
      <c r="J53" s="16">
        <v>1700</v>
      </c>
    </row>
    <row r="54" spans="1:10" x14ac:dyDescent="0.25">
      <c r="A54" s="1"/>
      <c r="B54" s="1"/>
      <c r="C54" s="1"/>
      <c r="D54" s="1"/>
      <c r="E54" s="1" t="s">
        <v>86</v>
      </c>
      <c r="F54" s="2">
        <v>4632.88</v>
      </c>
      <c r="G54" s="3"/>
      <c r="H54" s="16">
        <v>0</v>
      </c>
      <c r="I54" s="16"/>
      <c r="J54" s="16">
        <v>0</v>
      </c>
    </row>
    <row r="55" spans="1:10" ht="15.75" thickBot="1" x14ac:dyDescent="0.3">
      <c r="A55" s="1"/>
      <c r="B55" s="1"/>
      <c r="C55" s="1"/>
      <c r="D55" s="1"/>
      <c r="E55" s="1" t="s">
        <v>84</v>
      </c>
      <c r="F55" s="4">
        <v>0</v>
      </c>
      <c r="G55" s="3"/>
      <c r="H55" s="15">
        <v>0</v>
      </c>
      <c r="I55" s="16"/>
      <c r="J55" s="15">
        <v>0</v>
      </c>
    </row>
    <row r="56" spans="1:10" x14ac:dyDescent="0.25">
      <c r="A56" s="1"/>
      <c r="B56" s="1"/>
      <c r="C56" s="1"/>
      <c r="D56" s="1" t="s">
        <v>47</v>
      </c>
      <c r="E56" s="1"/>
      <c r="F56" s="2">
        <f>ROUND(SUM(F50:F55),5)</f>
        <v>10255.01</v>
      </c>
      <c r="G56" s="3"/>
      <c r="H56" s="16">
        <f>ROUND(SUM(H50:H55),5)</f>
        <v>7700</v>
      </c>
      <c r="I56" s="16"/>
      <c r="J56" s="16">
        <f>ROUND(SUM(J50:J55),5)</f>
        <v>8700</v>
      </c>
    </row>
    <row r="57" spans="1:10" x14ac:dyDescent="0.25">
      <c r="A57" s="1"/>
      <c r="B57" s="1"/>
      <c r="C57" s="1"/>
      <c r="D57" s="1" t="s">
        <v>48</v>
      </c>
      <c r="E57" s="1"/>
      <c r="F57" s="2">
        <v>575.48</v>
      </c>
      <c r="G57" s="3"/>
      <c r="H57" s="16">
        <v>800</v>
      </c>
      <c r="I57" s="16"/>
      <c r="J57" s="16">
        <v>800</v>
      </c>
    </row>
    <row r="58" spans="1:10" x14ac:dyDescent="0.25">
      <c r="A58" s="1"/>
      <c r="B58" s="1"/>
      <c r="C58" s="1"/>
      <c r="D58" s="1" t="s">
        <v>49</v>
      </c>
      <c r="E58" s="1"/>
      <c r="F58" s="2">
        <v>668.1</v>
      </c>
      <c r="G58" s="3"/>
      <c r="H58" s="16">
        <v>500</v>
      </c>
      <c r="I58" s="16"/>
      <c r="J58" s="16">
        <v>500</v>
      </c>
    </row>
    <row r="59" spans="1:10" x14ac:dyDescent="0.25">
      <c r="A59" s="1"/>
      <c r="B59" s="1"/>
      <c r="C59" s="1"/>
      <c r="D59" s="1" t="s">
        <v>50</v>
      </c>
      <c r="E59" s="1"/>
      <c r="F59" s="2">
        <v>82.31</v>
      </c>
      <c r="G59" s="3"/>
      <c r="H59" s="16">
        <v>300</v>
      </c>
      <c r="I59" s="16"/>
      <c r="J59" s="16">
        <v>300</v>
      </c>
    </row>
    <row r="60" spans="1:10" x14ac:dyDescent="0.25">
      <c r="A60" s="1"/>
      <c r="B60" s="1"/>
      <c r="C60" s="1"/>
      <c r="D60" s="1" t="s">
        <v>51</v>
      </c>
      <c r="E60" s="1"/>
      <c r="F60" s="2">
        <v>310</v>
      </c>
      <c r="G60" s="3"/>
      <c r="H60" s="16">
        <v>2000</v>
      </c>
      <c r="I60" s="16"/>
      <c r="J60" s="16">
        <v>2000</v>
      </c>
    </row>
    <row r="61" spans="1:10" x14ac:dyDescent="0.25">
      <c r="A61" s="1"/>
      <c r="B61" s="1"/>
      <c r="C61" s="1"/>
      <c r="D61" s="1" t="s">
        <v>52</v>
      </c>
      <c r="E61" s="1"/>
      <c r="F61" s="2"/>
      <c r="G61" s="3"/>
      <c r="H61" s="16"/>
      <c r="I61" s="16"/>
      <c r="J61" s="16"/>
    </row>
    <row r="62" spans="1:10" x14ac:dyDescent="0.25">
      <c r="A62" s="1"/>
      <c r="B62" s="1"/>
      <c r="C62" s="1"/>
      <c r="D62" s="1"/>
      <c r="E62" s="1" t="s">
        <v>53</v>
      </c>
      <c r="F62" s="2">
        <v>1502</v>
      </c>
      <c r="G62" s="3"/>
      <c r="H62" s="16">
        <v>2000</v>
      </c>
      <c r="I62" s="16"/>
      <c r="J62" s="16">
        <v>2000</v>
      </c>
    </row>
    <row r="63" spans="1:10" ht="15.75" thickBot="1" x14ac:dyDescent="0.3">
      <c r="A63" s="1"/>
      <c r="B63" s="1"/>
      <c r="C63" s="1"/>
      <c r="D63" s="1"/>
      <c r="E63" s="1" t="s">
        <v>54</v>
      </c>
      <c r="F63" s="4">
        <v>1052</v>
      </c>
      <c r="G63" s="3"/>
      <c r="H63" s="15">
        <v>1850</v>
      </c>
      <c r="I63" s="16"/>
      <c r="J63" s="15">
        <v>1500</v>
      </c>
    </row>
    <row r="64" spans="1:10" x14ac:dyDescent="0.25">
      <c r="A64" s="1"/>
      <c r="B64" s="1"/>
      <c r="C64" s="1"/>
      <c r="D64" s="1" t="s">
        <v>55</v>
      </c>
      <c r="E64" s="1"/>
      <c r="F64" s="2">
        <f>ROUND(SUM(F61:F63),5)</f>
        <v>2554</v>
      </c>
      <c r="G64" s="3"/>
      <c r="H64" s="16">
        <f>ROUND(SUM(H61:H63),5)</f>
        <v>3850</v>
      </c>
      <c r="I64" s="16"/>
      <c r="J64" s="16">
        <f>ROUND(SUM(J61:J63),5)</f>
        <v>3500</v>
      </c>
    </row>
    <row r="65" spans="1:10" x14ac:dyDescent="0.25">
      <c r="A65" s="1"/>
      <c r="B65" s="1"/>
      <c r="C65" s="1"/>
      <c r="D65" s="1" t="s">
        <v>56</v>
      </c>
      <c r="E65" s="1"/>
      <c r="F65" s="2"/>
      <c r="G65" s="3"/>
      <c r="H65" s="16"/>
      <c r="I65" s="16"/>
      <c r="J65" s="16"/>
    </row>
    <row r="66" spans="1:10" x14ac:dyDescent="0.25">
      <c r="A66" s="1"/>
      <c r="B66" s="1"/>
      <c r="C66" s="1"/>
      <c r="D66" s="1"/>
      <c r="E66" s="1" t="s">
        <v>57</v>
      </c>
      <c r="F66" s="2">
        <v>5405.94</v>
      </c>
      <c r="G66" s="3"/>
      <c r="H66" s="16">
        <v>6000</v>
      </c>
      <c r="I66" s="16"/>
      <c r="J66" s="16">
        <v>6000</v>
      </c>
    </row>
    <row r="67" spans="1:10" x14ac:dyDescent="0.25">
      <c r="A67" s="1"/>
      <c r="B67" s="1"/>
      <c r="C67" s="1"/>
      <c r="D67" s="1"/>
      <c r="E67" s="1" t="s">
        <v>58</v>
      </c>
      <c r="F67" s="2">
        <v>725</v>
      </c>
      <c r="G67" s="3"/>
      <c r="H67" s="16">
        <v>1000</v>
      </c>
      <c r="I67" s="16"/>
      <c r="J67" s="16">
        <v>1000</v>
      </c>
    </row>
    <row r="68" spans="1:10" ht="15.75" thickBot="1" x14ac:dyDescent="0.3">
      <c r="A68" s="1"/>
      <c r="B68" s="1"/>
      <c r="C68" s="1"/>
      <c r="D68" s="1"/>
      <c r="E68" s="1" t="s">
        <v>59</v>
      </c>
      <c r="F68" s="4">
        <v>125</v>
      </c>
      <c r="G68" s="3"/>
      <c r="H68" s="15">
        <v>0</v>
      </c>
      <c r="I68" s="16"/>
      <c r="J68" s="15">
        <v>0</v>
      </c>
    </row>
    <row r="69" spans="1:10" x14ac:dyDescent="0.25">
      <c r="A69" s="1"/>
      <c r="B69" s="1"/>
      <c r="C69" s="1"/>
      <c r="D69" s="1" t="s">
        <v>60</v>
      </c>
      <c r="E69" s="1"/>
      <c r="F69" s="2">
        <f>ROUND(SUM(F65:F68),5)</f>
        <v>6255.94</v>
      </c>
      <c r="G69" s="3"/>
      <c r="H69" s="16">
        <f>ROUND(SUM(H65:H68),5)</f>
        <v>7000</v>
      </c>
      <c r="I69" s="16"/>
      <c r="J69" s="16">
        <f>ROUND(SUM(J65:J68),5)</f>
        <v>7000</v>
      </c>
    </row>
    <row r="70" spans="1:10" x14ac:dyDescent="0.25">
      <c r="A70" s="1"/>
      <c r="B70" s="1"/>
      <c r="C70" s="1"/>
      <c r="D70" s="1" t="s">
        <v>61</v>
      </c>
      <c r="E70" s="1"/>
      <c r="F70" s="2"/>
      <c r="G70" s="3"/>
      <c r="H70" s="16"/>
      <c r="I70" s="16"/>
      <c r="J70" s="16"/>
    </row>
    <row r="71" spans="1:10" x14ac:dyDescent="0.25">
      <c r="A71" s="1"/>
      <c r="B71" s="1"/>
      <c r="C71" s="1"/>
      <c r="D71" s="1"/>
      <c r="E71" s="1" t="s">
        <v>62</v>
      </c>
      <c r="F71" s="2">
        <v>2883.69</v>
      </c>
      <c r="G71" s="3"/>
      <c r="H71" s="16"/>
      <c r="I71" s="16"/>
      <c r="J71" s="16"/>
    </row>
    <row r="72" spans="1:10" x14ac:dyDescent="0.25">
      <c r="A72" s="1"/>
      <c r="B72" s="1"/>
      <c r="C72" s="1"/>
      <c r="D72" s="1"/>
      <c r="E72" s="1" t="s">
        <v>80</v>
      </c>
      <c r="F72" s="2">
        <v>1865.12</v>
      </c>
      <c r="G72" s="3"/>
      <c r="H72" s="16"/>
      <c r="I72" s="16"/>
      <c r="J72" s="16"/>
    </row>
    <row r="73" spans="1:10" x14ac:dyDescent="0.25">
      <c r="A73" s="1"/>
      <c r="B73" s="1"/>
      <c r="C73" s="1"/>
      <c r="D73" s="1"/>
      <c r="E73" s="1" t="s">
        <v>81</v>
      </c>
      <c r="F73" s="2">
        <v>4001.12</v>
      </c>
      <c r="G73" s="3"/>
      <c r="H73" s="16"/>
      <c r="I73" s="16"/>
      <c r="J73" s="16"/>
    </row>
    <row r="74" spans="1:10" x14ac:dyDescent="0.25">
      <c r="A74" s="1"/>
      <c r="B74" s="1"/>
      <c r="C74" s="1"/>
      <c r="D74" s="1"/>
      <c r="E74" s="1" t="s">
        <v>63</v>
      </c>
      <c r="F74" s="2">
        <v>47926.03</v>
      </c>
      <c r="G74" s="3"/>
      <c r="H74" s="16">
        <v>80000</v>
      </c>
      <c r="I74" s="16"/>
      <c r="J74" s="16">
        <v>80000</v>
      </c>
    </row>
    <row r="75" spans="1:10" x14ac:dyDescent="0.25">
      <c r="A75" s="1"/>
      <c r="B75" s="1"/>
      <c r="C75" s="1"/>
      <c r="D75" s="1"/>
      <c r="E75" s="1" t="s">
        <v>64</v>
      </c>
      <c r="F75" s="2">
        <v>144368.4</v>
      </c>
      <c r="G75" s="3"/>
      <c r="H75" s="16">
        <v>150000</v>
      </c>
      <c r="I75" s="16"/>
      <c r="J75" s="16">
        <v>150000</v>
      </c>
    </row>
    <row r="76" spans="1:10" x14ac:dyDescent="0.25">
      <c r="A76" s="1"/>
      <c r="B76" s="1"/>
      <c r="C76" s="1"/>
      <c r="D76" s="1"/>
      <c r="E76" s="1" t="s">
        <v>65</v>
      </c>
      <c r="F76" s="2">
        <v>7893.12</v>
      </c>
      <c r="G76" s="3"/>
      <c r="H76" s="16">
        <v>12000</v>
      </c>
      <c r="I76" s="16"/>
      <c r="J76" s="16">
        <v>12000</v>
      </c>
    </row>
    <row r="77" spans="1:10" x14ac:dyDescent="0.25">
      <c r="A77" s="1"/>
      <c r="B77" s="1"/>
      <c r="C77" s="1"/>
      <c r="D77" s="1"/>
      <c r="E77" s="1" t="s">
        <v>66</v>
      </c>
      <c r="F77" s="2">
        <v>8418.2999999999993</v>
      </c>
      <c r="G77" s="3"/>
      <c r="H77" s="16">
        <v>12000</v>
      </c>
      <c r="I77" s="16"/>
      <c r="J77" s="16">
        <v>12000</v>
      </c>
    </row>
    <row r="78" spans="1:10" ht="15.75" thickBot="1" x14ac:dyDescent="0.3">
      <c r="A78" s="1"/>
      <c r="B78" s="1"/>
      <c r="C78" s="1"/>
      <c r="D78" s="1"/>
      <c r="E78" s="1" t="s">
        <v>67</v>
      </c>
      <c r="F78" s="4">
        <v>22105.53</v>
      </c>
      <c r="G78" s="3"/>
      <c r="H78" s="15">
        <v>23500</v>
      </c>
      <c r="I78" s="16"/>
      <c r="J78" s="15">
        <v>23500</v>
      </c>
    </row>
    <row r="79" spans="1:10" x14ac:dyDescent="0.25">
      <c r="A79" s="1"/>
      <c r="B79" s="1"/>
      <c r="C79" s="1"/>
      <c r="D79" s="1" t="s">
        <v>68</v>
      </c>
      <c r="E79" s="1"/>
      <c r="F79" s="2">
        <f>ROUND(SUM(F70:F78),5)</f>
        <v>239461.31</v>
      </c>
      <c r="G79" s="3"/>
      <c r="H79" s="16">
        <f>ROUND(SUM(H70:H78),5)</f>
        <v>277500</v>
      </c>
      <c r="I79" s="16"/>
      <c r="J79" s="16">
        <f>ROUND(SUM(J70:J78),5)</f>
        <v>277500</v>
      </c>
    </row>
    <row r="80" spans="1:10" x14ac:dyDescent="0.25">
      <c r="A80" s="1"/>
      <c r="B80" s="1"/>
      <c r="C80" s="1"/>
      <c r="D80" s="1" t="s">
        <v>69</v>
      </c>
      <c r="E80" s="1"/>
      <c r="F80" s="2"/>
      <c r="G80" s="3"/>
      <c r="H80" s="16"/>
      <c r="I80" s="16"/>
      <c r="J80" s="16"/>
    </row>
    <row r="81" spans="1:10" x14ac:dyDescent="0.25">
      <c r="A81" s="1"/>
      <c r="B81" s="1"/>
      <c r="C81" s="1"/>
      <c r="D81" s="1"/>
      <c r="E81" s="1" t="s">
        <v>70</v>
      </c>
      <c r="F81" s="2">
        <v>13476.05</v>
      </c>
      <c r="G81" s="3"/>
      <c r="H81" s="16">
        <v>20000</v>
      </c>
      <c r="I81" s="16"/>
      <c r="J81" s="16">
        <v>15000</v>
      </c>
    </row>
    <row r="82" spans="1:10" x14ac:dyDescent="0.25">
      <c r="A82" s="1"/>
      <c r="B82" s="1"/>
      <c r="C82" s="1"/>
      <c r="D82" s="1"/>
      <c r="E82" s="1" t="s">
        <v>71</v>
      </c>
      <c r="F82" s="2">
        <v>3151.65</v>
      </c>
      <c r="G82" s="3"/>
      <c r="H82" s="16">
        <v>5000</v>
      </c>
      <c r="I82" s="16"/>
      <c r="J82" s="16">
        <v>4000</v>
      </c>
    </row>
    <row r="83" spans="1:10" x14ac:dyDescent="0.25">
      <c r="A83" s="1"/>
      <c r="B83" s="1"/>
      <c r="C83" s="1"/>
      <c r="D83" s="1"/>
      <c r="E83" s="1" t="s">
        <v>72</v>
      </c>
      <c r="F83" s="2">
        <v>1749.64</v>
      </c>
      <c r="G83" s="3"/>
      <c r="H83" s="16">
        <v>2500</v>
      </c>
      <c r="I83" s="16"/>
      <c r="J83" s="16">
        <v>2000</v>
      </c>
    </row>
    <row r="84" spans="1:10" x14ac:dyDescent="0.25">
      <c r="A84" s="1"/>
      <c r="B84" s="1"/>
      <c r="C84" s="1"/>
      <c r="D84" s="1"/>
      <c r="E84" s="1" t="s">
        <v>73</v>
      </c>
      <c r="F84" s="2">
        <v>13361.3</v>
      </c>
      <c r="G84" s="3"/>
      <c r="H84" s="16">
        <v>17000</v>
      </c>
      <c r="I84" s="16"/>
      <c r="J84" s="16">
        <v>14000</v>
      </c>
    </row>
    <row r="85" spans="1:10" x14ac:dyDescent="0.25">
      <c r="A85" s="1"/>
      <c r="B85" s="1"/>
      <c r="C85" s="1"/>
      <c r="D85" s="1"/>
      <c r="E85" s="1" t="s">
        <v>74</v>
      </c>
      <c r="F85" s="2">
        <v>30484.47</v>
      </c>
      <c r="G85" s="3"/>
      <c r="H85" s="16">
        <v>35000</v>
      </c>
      <c r="I85" s="16"/>
      <c r="J85" s="16">
        <v>35000</v>
      </c>
    </row>
    <row r="86" spans="1:10" ht="15.75" thickBot="1" x14ac:dyDescent="0.3">
      <c r="A86" s="1"/>
      <c r="B86" s="1"/>
      <c r="C86" s="1"/>
      <c r="D86" s="1"/>
      <c r="E86" s="1" t="s">
        <v>75</v>
      </c>
      <c r="F86" s="4">
        <v>12599.71</v>
      </c>
      <c r="G86" s="3"/>
      <c r="H86" s="15">
        <v>10000</v>
      </c>
      <c r="I86" s="16"/>
      <c r="J86" s="15">
        <v>15000</v>
      </c>
    </row>
    <row r="87" spans="1:10" x14ac:dyDescent="0.25">
      <c r="A87" s="1"/>
      <c r="B87" s="1"/>
      <c r="C87" s="1"/>
      <c r="D87" s="1" t="s">
        <v>76</v>
      </c>
      <c r="E87" s="1"/>
      <c r="F87" s="2">
        <f>ROUND(SUM(F80:F86),5)</f>
        <v>74822.820000000007</v>
      </c>
      <c r="G87" s="3"/>
      <c r="H87" s="16">
        <f>ROUND(SUM(H80:H86),5)</f>
        <v>89500</v>
      </c>
      <c r="I87" s="16"/>
      <c r="J87" s="16">
        <f>ROUND(SUM(J80:J86),5)</f>
        <v>85000</v>
      </c>
    </row>
    <row r="88" spans="1:10" x14ac:dyDescent="0.25">
      <c r="A88" s="1"/>
      <c r="B88" s="1"/>
      <c r="C88" s="1"/>
      <c r="D88" s="1" t="s">
        <v>77</v>
      </c>
      <c r="E88" s="1"/>
      <c r="F88" s="2">
        <v>3911</v>
      </c>
      <c r="G88" s="3"/>
      <c r="H88" s="16">
        <v>4000</v>
      </c>
      <c r="I88" s="16"/>
      <c r="J88" s="16">
        <v>4200</v>
      </c>
    </row>
    <row r="89" spans="1:10" ht="15.75" thickBot="1" x14ac:dyDescent="0.3">
      <c r="A89" s="1"/>
      <c r="B89" s="1"/>
      <c r="C89" s="1"/>
      <c r="D89" s="1" t="s">
        <v>82</v>
      </c>
      <c r="E89" s="1"/>
      <c r="F89" s="5">
        <v>14.39</v>
      </c>
      <c r="G89" s="3"/>
      <c r="H89" s="17">
        <v>0</v>
      </c>
      <c r="I89" s="16"/>
      <c r="J89" s="17">
        <v>0</v>
      </c>
    </row>
    <row r="90" spans="1:10" ht="15.75" thickBot="1" x14ac:dyDescent="0.3">
      <c r="A90" s="1"/>
      <c r="B90" s="1"/>
      <c r="C90" s="1" t="s">
        <v>78</v>
      </c>
      <c r="D90" s="1"/>
      <c r="E90" s="1"/>
      <c r="F90" s="11">
        <f>ROUND(SUM(F16:F18)+F29+SUM(F39:F40)+F49+SUM(F56:F60)+F64+F69+F79+SUM(F87:F89),5)</f>
        <v>361875.59</v>
      </c>
      <c r="G90" s="3"/>
      <c r="H90" s="19">
        <f>ROUND(SUM(H16:H18)+H29+SUM(H39:H40)+H49+SUM(H56:H60)+H64+H69+H79+SUM(H87:H89),5)</f>
        <v>435045</v>
      </c>
      <c r="I90" s="16"/>
      <c r="J90" s="19">
        <f>ROUND(SUM(J16:J18)+J29+SUM(J39:J40)+J49+SUM(J56:J60)+J64+J69+J79+SUM(J87:J89),5)</f>
        <v>427000</v>
      </c>
    </row>
    <row r="91" spans="1:10" x14ac:dyDescent="0.25">
      <c r="A91" s="1" t="s">
        <v>85</v>
      </c>
      <c r="B91" s="1"/>
      <c r="C91" s="1"/>
      <c r="D91" s="1"/>
      <c r="E91" s="1"/>
      <c r="F91" s="11">
        <f>ROUND(F5+F15-F90,5)</f>
        <v>132653.23000000001</v>
      </c>
      <c r="G91" s="3"/>
      <c r="H91" s="19">
        <f>ROUND(H5+H15-H90,5)</f>
        <v>49975</v>
      </c>
      <c r="I91" s="16"/>
      <c r="J91" s="19">
        <f>ROUND(J5+J15-J90,5)</f>
        <v>-86980</v>
      </c>
    </row>
    <row r="92" spans="1:10" x14ac:dyDescent="0.25">
      <c r="A92" s="1"/>
      <c r="B92" s="1"/>
      <c r="C92" s="1"/>
      <c r="D92" s="1"/>
      <c r="E92" s="1"/>
      <c r="F92" s="5"/>
      <c r="G92" s="3"/>
      <c r="H92" s="5"/>
      <c r="I92" s="3"/>
    </row>
    <row r="93" spans="1:10" x14ac:dyDescent="0.25">
      <c r="A93" s="1"/>
      <c r="B93" s="1"/>
      <c r="C93" s="1"/>
      <c r="D93" s="1"/>
      <c r="E93" s="1"/>
      <c r="F93" s="5"/>
      <c r="G93" s="3"/>
      <c r="H93" s="5"/>
      <c r="I93" s="3"/>
    </row>
    <row r="94" spans="1:10" x14ac:dyDescent="0.25">
      <c r="A94" s="1"/>
      <c r="B94" s="1"/>
      <c r="C94" s="1"/>
      <c r="D94" s="1"/>
      <c r="E94" s="1"/>
      <c r="F94" s="5"/>
      <c r="G94" s="3"/>
      <c r="H94" s="5"/>
      <c r="I94" s="3"/>
    </row>
    <row r="95" spans="1:10" x14ac:dyDescent="0.25">
      <c r="A95" s="1"/>
      <c r="B95" s="1"/>
      <c r="C95" s="1"/>
      <c r="D95" s="1"/>
      <c r="E95" s="1"/>
      <c r="F95" s="5"/>
      <c r="G95" s="3"/>
      <c r="H95" s="5"/>
      <c r="I95" s="3"/>
    </row>
    <row r="96" spans="1:10" x14ac:dyDescent="0.25">
      <c r="A96" s="1"/>
      <c r="B96" s="1"/>
      <c r="C96" s="1"/>
      <c r="D96" s="1"/>
      <c r="E96" s="1"/>
      <c r="F96" s="5"/>
      <c r="G96" s="3"/>
      <c r="H96" s="5"/>
      <c r="I96" s="3"/>
    </row>
    <row r="97" spans="1:9" x14ac:dyDescent="0.25">
      <c r="A97" s="1"/>
      <c r="B97" s="1"/>
      <c r="C97" s="1"/>
      <c r="D97" s="1"/>
      <c r="E97" s="1"/>
      <c r="F97" s="5"/>
      <c r="G97" s="3"/>
      <c r="H97" s="5"/>
      <c r="I97" s="3"/>
    </row>
    <row r="98" spans="1:9" x14ac:dyDescent="0.25">
      <c r="A98" s="1"/>
      <c r="B98" s="1"/>
      <c r="C98" s="1"/>
      <c r="D98" s="1"/>
      <c r="E98" s="1"/>
      <c r="F98" s="5"/>
      <c r="G98" s="3"/>
      <c r="H98" s="5"/>
      <c r="I98" s="3"/>
    </row>
  </sheetData>
  <mergeCells count="1">
    <mergeCell ref="A1:J1"/>
  </mergeCells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3665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113665" r:id="rId4" name="FILTER"/>
      </mc:Fallback>
    </mc:AlternateContent>
    <mc:AlternateContent xmlns:mc="http://schemas.openxmlformats.org/markup-compatibility/2006">
      <mc:Choice Requires="x14">
        <control shapeId="113666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11366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7-20-22</vt:lpstr>
      <vt:lpstr>6-15-22</vt:lpstr>
      <vt:lpstr>1-26-22</vt:lpstr>
      <vt:lpstr>7-21-21</vt:lpstr>
      <vt:lpstr>6-16-21</vt:lpstr>
      <vt:lpstr>'1-26-22'!Print_Titles</vt:lpstr>
      <vt:lpstr>'6-15-22'!Print_Titles</vt:lpstr>
      <vt:lpstr>'6-16-21'!Print_Titles</vt:lpstr>
      <vt:lpstr>'7-20-22'!Print_Titles</vt:lpstr>
      <vt:lpstr>'7-21-21'!Print_Titles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Koeper</dc:creator>
  <cp:lastModifiedBy>Chris Koeper</cp:lastModifiedBy>
  <cp:lastPrinted>2022-07-21T01:28:50Z</cp:lastPrinted>
  <dcterms:created xsi:type="dcterms:W3CDTF">2019-12-13T14:20:58Z</dcterms:created>
  <dcterms:modified xsi:type="dcterms:W3CDTF">2022-07-25T20:08:58Z</dcterms:modified>
</cp:coreProperties>
</file>